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presa2\OneDrive - Cámara de comercio\Escritorio\Ayudas 5.000\"/>
    </mc:Choice>
  </mc:AlternateContent>
  <bookViews>
    <workbookView xWindow="-28920" yWindow="-120" windowWidth="29040" windowHeight="15840" tabRatio="863"/>
  </bookViews>
  <sheets>
    <sheet name="Datos Basicos" sheetId="1" r:id="rId1"/>
    <sheet name="Plan Inversion" sheetId="2" r:id="rId2"/>
    <sheet name="Plan Financiacion " sheetId="3" r:id="rId3"/>
    <sheet name="Pronostico Ventas" sheetId="6" r:id="rId4"/>
    <sheet name="Costes Fijos" sheetId="16" r:id="rId5"/>
    <sheet name="P&amp;G 1 Año" sheetId="8" r:id="rId6"/>
    <sheet name="P&amp;G 3 Años" sheetId="9" r:id="rId7"/>
    <sheet name="Tesoreria" sheetId="10" r:id="rId8"/>
    <sheet name="Punto Equilibrio" sheetId="11" r:id="rId9"/>
    <sheet name="Amort. Préstec-1" sheetId="13" state="hidden" r:id="rId10"/>
    <sheet name="Amortització comptable" sheetId="4" state="hidden" r:id="rId11"/>
  </sheets>
  <definedNames>
    <definedName name="apalancamiento">#REF!</definedName>
    <definedName name="Beg_Bal">#REF!</definedName>
    <definedName name="Capital" localSheetId="3">#REF!</definedName>
    <definedName name="Capital">'Amort. Préstec-1'!$C$3</definedName>
    <definedName name="Capital1" localSheetId="3">#REF!</definedName>
    <definedName name="Capital1">#REF!</definedName>
    <definedName name="Contado_Enero">#REF!</definedName>
    <definedName name="Data">#REF!</definedName>
    <definedName name="End_Bal">#REF!</definedName>
    <definedName name="EOAF">#REF!</definedName>
    <definedName name="Extra_Pay">#REF!</definedName>
    <definedName name="Extra_Payment">#REF!</definedName>
    <definedName name="Familia_Enero">#REF!</definedName>
    <definedName name="Full_Print">#REF!</definedName>
    <definedName name="Header_Row">#REF!</definedName>
    <definedName name="Int">#REF!</definedName>
    <definedName name="Interes" localSheetId="3">#REF!</definedName>
    <definedName name="Interes">'Amort. Préstec-1'!$C$4</definedName>
    <definedName name="interes1" localSheetId="3">#REF!</definedName>
    <definedName name="interes1">#REF!</definedName>
    <definedName name="Interest_Rate">#REF!</definedName>
    <definedName name="Loan_Amount">#REF!</definedName>
    <definedName name="Loan_Start">#REF!</definedName>
    <definedName name="Loan_Years">#REF!</definedName>
    <definedName name="NIVEL_ACTUAL">#REF!</definedName>
    <definedName name="Num_Pmt_Per_Year">#REF!</definedName>
    <definedName name="Pay_Date">#REF!</definedName>
    <definedName name="Pay_Num">#REF!</definedName>
    <definedName name="Payment_Number">#REF!</definedName>
    <definedName name="Princ">#REF!</definedName>
    <definedName name="PYME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heduled_Payment">#REF!</definedName>
    <definedName name="tipo">#REF!</definedName>
    <definedName name="Tot_ventas_año1" localSheetId="3">#REF!</definedName>
    <definedName name="Tot_ventas_año1">#REF!</definedName>
    <definedName name="Total_Enero">#REF!</definedName>
    <definedName name="Total_Interest">#REF!</definedName>
    <definedName name="Total_Pa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28" roundtripDataSignature="AMtx7mjttLMP2eq1/DrKevIdY5HMIx2QPQ=="/>
    </ext>
  </extLst>
</workbook>
</file>

<file path=xl/calcChain.xml><?xml version="1.0" encoding="utf-8"?>
<calcChain xmlns="http://schemas.openxmlformats.org/spreadsheetml/2006/main">
  <c r="K11" i="9" l="1"/>
  <c r="K12" i="9"/>
  <c r="K13" i="9"/>
  <c r="K14" i="9"/>
  <c r="K15" i="9"/>
  <c r="K16" i="9"/>
  <c r="K17" i="9"/>
  <c r="K18" i="9"/>
  <c r="K19" i="9"/>
  <c r="K20" i="9"/>
  <c r="K21" i="9"/>
  <c r="K22" i="9"/>
  <c r="K10" i="9"/>
  <c r="P10" i="8"/>
  <c r="P11" i="8"/>
  <c r="P12" i="8"/>
  <c r="P13" i="8"/>
  <c r="P14" i="8"/>
  <c r="P15" i="8"/>
  <c r="P16" i="8"/>
  <c r="P17" i="8"/>
  <c r="P18" i="8"/>
  <c r="P19" i="8"/>
  <c r="P20" i="8"/>
  <c r="P21" i="8"/>
  <c r="P9" i="8"/>
  <c r="C19" i="8" l="1"/>
  <c r="J52" i="6" l="1"/>
  <c r="J51" i="6"/>
  <c r="J50" i="6"/>
  <c r="J49" i="6"/>
  <c r="H52" i="6"/>
  <c r="H51" i="6"/>
  <c r="H50" i="6"/>
  <c r="H49" i="6"/>
  <c r="D52" i="6"/>
  <c r="D51" i="6"/>
  <c r="D50" i="6"/>
  <c r="C21" i="16"/>
  <c r="C39" i="16" s="1"/>
  <c r="D39" i="16" s="1"/>
  <c r="E39" i="16" s="1"/>
  <c r="F39" i="16" s="1"/>
  <c r="G39" i="16" s="1"/>
  <c r="H39" i="16" s="1"/>
  <c r="I39" i="16" s="1"/>
  <c r="J39" i="16" s="1"/>
  <c r="K39" i="16" s="1"/>
  <c r="L39" i="16" s="1"/>
  <c r="M39" i="16" s="1"/>
  <c r="N39" i="16" s="1"/>
  <c r="D33" i="16" l="1"/>
  <c r="E33" i="16" s="1"/>
  <c r="F33" i="16" s="1"/>
  <c r="G33" i="16" s="1"/>
  <c r="H33" i="16" s="1"/>
  <c r="I33" i="16" s="1"/>
  <c r="J33" i="16" s="1"/>
  <c r="K33" i="16" s="1"/>
  <c r="L33" i="16" s="1"/>
  <c r="M33" i="16" s="1"/>
  <c r="N33" i="16" s="1"/>
  <c r="D21" i="16"/>
  <c r="E21" i="16" s="1"/>
  <c r="F21" i="16" s="1"/>
  <c r="G21" i="16" s="1"/>
  <c r="H21" i="16" s="1"/>
  <c r="I21" i="16" s="1"/>
  <c r="J21" i="16" s="1"/>
  <c r="K21" i="16" s="1"/>
  <c r="L21" i="16" s="1"/>
  <c r="M21" i="16" s="1"/>
  <c r="N21" i="16" s="1"/>
  <c r="C33" i="16"/>
  <c r="C51" i="16" s="1"/>
  <c r="D51" i="16" s="1"/>
  <c r="E51" i="16" s="1"/>
  <c r="F51" i="16" s="1"/>
  <c r="G51" i="16" s="1"/>
  <c r="H51" i="16" s="1"/>
  <c r="I51" i="16" s="1"/>
  <c r="J51" i="16" s="1"/>
  <c r="K51" i="16" s="1"/>
  <c r="L51" i="16" s="1"/>
  <c r="M51" i="16" s="1"/>
  <c r="N51" i="16" s="1"/>
  <c r="C32" i="16"/>
  <c r="C50" i="16" s="1"/>
  <c r="D50" i="16" s="1"/>
  <c r="E50" i="16" s="1"/>
  <c r="F50" i="16" s="1"/>
  <c r="G50" i="16" s="1"/>
  <c r="H50" i="16" s="1"/>
  <c r="I50" i="16" s="1"/>
  <c r="J50" i="16" s="1"/>
  <c r="K50" i="16" s="1"/>
  <c r="L50" i="16" s="1"/>
  <c r="M50" i="16" s="1"/>
  <c r="N50" i="16" s="1"/>
  <c r="C31" i="16"/>
  <c r="C49" i="16" s="1"/>
  <c r="D49" i="16" s="1"/>
  <c r="E49" i="16" s="1"/>
  <c r="F49" i="16" s="1"/>
  <c r="G49" i="16" s="1"/>
  <c r="H49" i="16" s="1"/>
  <c r="I49" i="16" s="1"/>
  <c r="J49" i="16" s="1"/>
  <c r="K49" i="16" s="1"/>
  <c r="L49" i="16" s="1"/>
  <c r="M49" i="16" s="1"/>
  <c r="N49" i="16" s="1"/>
  <c r="C30" i="16"/>
  <c r="C48" i="16" s="1"/>
  <c r="D48" i="16" s="1"/>
  <c r="E48" i="16" s="1"/>
  <c r="F48" i="16" s="1"/>
  <c r="G48" i="16" s="1"/>
  <c r="H48" i="16" s="1"/>
  <c r="I48" i="16" s="1"/>
  <c r="J48" i="16" s="1"/>
  <c r="K48" i="16" s="1"/>
  <c r="L48" i="16" s="1"/>
  <c r="M48" i="16" s="1"/>
  <c r="N48" i="16" s="1"/>
  <c r="C29" i="16"/>
  <c r="C47" i="16" s="1"/>
  <c r="D47" i="16" s="1"/>
  <c r="E47" i="16" s="1"/>
  <c r="F47" i="16" s="1"/>
  <c r="G47" i="16" s="1"/>
  <c r="H47" i="16" s="1"/>
  <c r="I47" i="16" s="1"/>
  <c r="J47" i="16" s="1"/>
  <c r="K47" i="16" s="1"/>
  <c r="L47" i="16" s="1"/>
  <c r="M47" i="16" s="1"/>
  <c r="N47" i="16" s="1"/>
  <c r="C28" i="16"/>
  <c r="C46" i="16" s="1"/>
  <c r="D46" i="16" s="1"/>
  <c r="E46" i="16" s="1"/>
  <c r="F46" i="16" s="1"/>
  <c r="G46" i="16" s="1"/>
  <c r="H46" i="16" s="1"/>
  <c r="I46" i="16" s="1"/>
  <c r="J46" i="16" s="1"/>
  <c r="K46" i="16" s="1"/>
  <c r="L46" i="16" s="1"/>
  <c r="M46" i="16" s="1"/>
  <c r="N46" i="16" s="1"/>
  <c r="C27" i="16"/>
  <c r="C45" i="16" s="1"/>
  <c r="D45" i="16" s="1"/>
  <c r="E45" i="16" s="1"/>
  <c r="F45" i="16" s="1"/>
  <c r="G45" i="16" s="1"/>
  <c r="H45" i="16" s="1"/>
  <c r="I45" i="16" s="1"/>
  <c r="J45" i="16" s="1"/>
  <c r="K45" i="16" s="1"/>
  <c r="L45" i="16" s="1"/>
  <c r="M45" i="16" s="1"/>
  <c r="N45" i="16" s="1"/>
  <c r="C26" i="16"/>
  <c r="C44" i="16" s="1"/>
  <c r="D44" i="16" s="1"/>
  <c r="E44" i="16" s="1"/>
  <c r="F44" i="16" s="1"/>
  <c r="G44" i="16" s="1"/>
  <c r="H44" i="16" s="1"/>
  <c r="I44" i="16" s="1"/>
  <c r="J44" i="16" s="1"/>
  <c r="K44" i="16" s="1"/>
  <c r="L44" i="16" s="1"/>
  <c r="M44" i="16" s="1"/>
  <c r="N44" i="16" s="1"/>
  <c r="C25" i="16"/>
  <c r="C43" i="16" s="1"/>
  <c r="D43" i="16" s="1"/>
  <c r="E43" i="16" s="1"/>
  <c r="F43" i="16" s="1"/>
  <c r="G43" i="16" s="1"/>
  <c r="H43" i="16" s="1"/>
  <c r="I43" i="16" s="1"/>
  <c r="J43" i="16" s="1"/>
  <c r="K43" i="16" s="1"/>
  <c r="L43" i="16" s="1"/>
  <c r="M43" i="16" s="1"/>
  <c r="N43" i="16" s="1"/>
  <c r="C24" i="16"/>
  <c r="C42" i="16" s="1"/>
  <c r="D42" i="16" s="1"/>
  <c r="E42" i="16" s="1"/>
  <c r="F42" i="16" s="1"/>
  <c r="G42" i="16" s="1"/>
  <c r="H42" i="16" s="1"/>
  <c r="I42" i="16" s="1"/>
  <c r="J42" i="16" s="1"/>
  <c r="K42" i="16" s="1"/>
  <c r="L42" i="16" s="1"/>
  <c r="M42" i="16" s="1"/>
  <c r="N42" i="16" s="1"/>
  <c r="C23" i="16"/>
  <c r="C41" i="16" s="1"/>
  <c r="D41" i="16" s="1"/>
  <c r="E41" i="16" s="1"/>
  <c r="F41" i="16" s="1"/>
  <c r="G41" i="16" s="1"/>
  <c r="H41" i="16" s="1"/>
  <c r="I41" i="16" s="1"/>
  <c r="J41" i="16" s="1"/>
  <c r="K41" i="16" s="1"/>
  <c r="L41" i="16" s="1"/>
  <c r="M41" i="16" s="1"/>
  <c r="N41" i="16" s="1"/>
  <c r="D40" i="16"/>
  <c r="E40" i="16" s="1"/>
  <c r="F40" i="16" s="1"/>
  <c r="G40" i="16" s="1"/>
  <c r="H40" i="16" s="1"/>
  <c r="I40" i="16" s="1"/>
  <c r="J40" i="16" s="1"/>
  <c r="K40" i="16" s="1"/>
  <c r="L40" i="16" s="1"/>
  <c r="M40" i="16" s="1"/>
  <c r="N40" i="16" s="1"/>
  <c r="D22" i="16" l="1"/>
  <c r="E22" i="16" s="1"/>
  <c r="F22" i="16" s="1"/>
  <c r="G22" i="16" s="1"/>
  <c r="H22" i="16" s="1"/>
  <c r="I22" i="16" s="1"/>
  <c r="J22" i="16" s="1"/>
  <c r="K22" i="16" s="1"/>
  <c r="L22" i="16" s="1"/>
  <c r="M22" i="16" s="1"/>
  <c r="N22" i="16" s="1"/>
  <c r="D25" i="16"/>
  <c r="E25" i="16" s="1"/>
  <c r="F25" i="16" s="1"/>
  <c r="G25" i="16" s="1"/>
  <c r="H25" i="16" s="1"/>
  <c r="I25" i="16" s="1"/>
  <c r="J25" i="16" s="1"/>
  <c r="K25" i="16" s="1"/>
  <c r="L25" i="16" s="1"/>
  <c r="M25" i="16" s="1"/>
  <c r="N25" i="16" s="1"/>
  <c r="D26" i="16"/>
  <c r="E26" i="16" s="1"/>
  <c r="F26" i="16" s="1"/>
  <c r="G26" i="16" s="1"/>
  <c r="H26" i="16" s="1"/>
  <c r="I26" i="16" s="1"/>
  <c r="J26" i="16" s="1"/>
  <c r="K26" i="16" s="1"/>
  <c r="L26" i="16" s="1"/>
  <c r="M26" i="16" s="1"/>
  <c r="N26" i="16" s="1"/>
  <c r="D27" i="16"/>
  <c r="E27" i="16" s="1"/>
  <c r="F27" i="16" s="1"/>
  <c r="G27" i="16" s="1"/>
  <c r="H27" i="16" s="1"/>
  <c r="I27" i="16" s="1"/>
  <c r="J27" i="16" s="1"/>
  <c r="K27" i="16" s="1"/>
  <c r="L27" i="16" s="1"/>
  <c r="M27" i="16" s="1"/>
  <c r="N27" i="16" s="1"/>
  <c r="D28" i="16"/>
  <c r="E28" i="16" s="1"/>
  <c r="F28" i="16" s="1"/>
  <c r="G28" i="16" s="1"/>
  <c r="H28" i="16" s="1"/>
  <c r="I28" i="16" s="1"/>
  <c r="J28" i="16" s="1"/>
  <c r="K28" i="16" s="1"/>
  <c r="L28" i="16" s="1"/>
  <c r="M28" i="16" s="1"/>
  <c r="N28" i="16" s="1"/>
  <c r="D29" i="16"/>
  <c r="E29" i="16" s="1"/>
  <c r="F29" i="16" s="1"/>
  <c r="G29" i="16" s="1"/>
  <c r="H29" i="16" s="1"/>
  <c r="I29" i="16" s="1"/>
  <c r="J29" i="16" s="1"/>
  <c r="K29" i="16" s="1"/>
  <c r="L29" i="16" s="1"/>
  <c r="M29" i="16" s="1"/>
  <c r="N29" i="16" s="1"/>
  <c r="D30" i="16"/>
  <c r="E30" i="16" s="1"/>
  <c r="F30" i="16" s="1"/>
  <c r="G30" i="16" s="1"/>
  <c r="H30" i="16" s="1"/>
  <c r="I30" i="16" s="1"/>
  <c r="J30" i="16" s="1"/>
  <c r="K30" i="16" s="1"/>
  <c r="L30" i="16" s="1"/>
  <c r="M30" i="16" s="1"/>
  <c r="N30" i="16" s="1"/>
  <c r="D31" i="16"/>
  <c r="E31" i="16" s="1"/>
  <c r="F31" i="16" s="1"/>
  <c r="G31" i="16" s="1"/>
  <c r="H31" i="16" s="1"/>
  <c r="I31" i="16" s="1"/>
  <c r="J31" i="16" s="1"/>
  <c r="K31" i="16" s="1"/>
  <c r="L31" i="16" s="1"/>
  <c r="M31" i="16" s="1"/>
  <c r="N31" i="16" s="1"/>
  <c r="D32" i="16"/>
  <c r="E32" i="16" s="1"/>
  <c r="F32" i="16" s="1"/>
  <c r="G32" i="16" s="1"/>
  <c r="H32" i="16" s="1"/>
  <c r="I32" i="16" s="1"/>
  <c r="J32" i="16" s="1"/>
  <c r="K32" i="16" s="1"/>
  <c r="L32" i="16" s="1"/>
  <c r="M32" i="16" s="1"/>
  <c r="N32" i="16" s="1"/>
  <c r="D24" i="16"/>
  <c r="E24" i="16" s="1"/>
  <c r="F24" i="16" s="1"/>
  <c r="G24" i="16" s="1"/>
  <c r="H24" i="16" s="1"/>
  <c r="I24" i="16" s="1"/>
  <c r="J24" i="16" s="1"/>
  <c r="K24" i="16" s="1"/>
  <c r="L24" i="16" s="1"/>
  <c r="M24" i="16" s="1"/>
  <c r="N24" i="16" s="1"/>
  <c r="D23" i="16"/>
  <c r="E23" i="16" s="1"/>
  <c r="F23" i="16" s="1"/>
  <c r="G23" i="16" s="1"/>
  <c r="H23" i="16" s="1"/>
  <c r="I23" i="16" s="1"/>
  <c r="J23" i="16" s="1"/>
  <c r="K23" i="16" s="1"/>
  <c r="L23" i="16" s="1"/>
  <c r="M23" i="16" s="1"/>
  <c r="N23" i="16" s="1"/>
  <c r="F9" i="6"/>
  <c r="G9" i="6"/>
  <c r="H9" i="6" s="1"/>
  <c r="I9" i="6" s="1"/>
  <c r="J9" i="6" s="1"/>
  <c r="K9" i="6" s="1"/>
  <c r="L9" i="6" s="1"/>
  <c r="M9" i="6" s="1"/>
  <c r="N9" i="6" s="1"/>
  <c r="O9" i="6" s="1"/>
  <c r="E9" i="6"/>
  <c r="F7" i="6"/>
  <c r="G7" i="6" s="1"/>
  <c r="H7" i="6" s="1"/>
  <c r="I7" i="6" s="1"/>
  <c r="J7" i="6" s="1"/>
  <c r="K7" i="6" s="1"/>
  <c r="L7" i="6" s="1"/>
  <c r="M7" i="6" s="1"/>
  <c r="N7" i="6" s="1"/>
  <c r="O7" i="6" s="1"/>
  <c r="E7" i="6"/>
  <c r="F5" i="6"/>
  <c r="G5" i="6" s="1"/>
  <c r="H5" i="6" s="1"/>
  <c r="I5" i="6" s="1"/>
  <c r="J5" i="6" s="1"/>
  <c r="K5" i="6" s="1"/>
  <c r="L5" i="6" s="1"/>
  <c r="M5" i="6" s="1"/>
  <c r="N5" i="6" s="1"/>
  <c r="O5" i="6" s="1"/>
  <c r="E5" i="6"/>
  <c r="F3" i="6"/>
  <c r="G3" i="6" s="1"/>
  <c r="H3" i="6" s="1"/>
  <c r="I3" i="6" s="1"/>
  <c r="J3" i="6" s="1"/>
  <c r="K3" i="6" s="1"/>
  <c r="L3" i="6" s="1"/>
  <c r="M3" i="6" s="1"/>
  <c r="N3" i="6" s="1"/>
  <c r="O3" i="6" s="1"/>
  <c r="E3" i="6"/>
  <c r="C39" i="2" l="1"/>
  <c r="K3" i="10" l="1"/>
  <c r="C7" i="3"/>
  <c r="C3" i="3"/>
  <c r="D4" i="16"/>
  <c r="E4" i="16" s="1"/>
  <c r="F4" i="16" s="1"/>
  <c r="G4" i="16" s="1"/>
  <c r="H4" i="16" s="1"/>
  <c r="I4" i="16" s="1"/>
  <c r="J4" i="16" s="1"/>
  <c r="K4" i="16" s="1"/>
  <c r="L4" i="16" s="1"/>
  <c r="M4" i="16" s="1"/>
  <c r="N4" i="16" s="1"/>
  <c r="D5" i="16"/>
  <c r="E5" i="16" s="1"/>
  <c r="F5" i="16" s="1"/>
  <c r="G5" i="16" s="1"/>
  <c r="H5" i="16" s="1"/>
  <c r="I5" i="16" s="1"/>
  <c r="J5" i="16" s="1"/>
  <c r="K5" i="16" s="1"/>
  <c r="L5" i="16" s="1"/>
  <c r="M5" i="16" s="1"/>
  <c r="N5" i="16" s="1"/>
  <c r="D6" i="16"/>
  <c r="E6" i="16" s="1"/>
  <c r="F6" i="16" s="1"/>
  <c r="G6" i="16" s="1"/>
  <c r="H6" i="16" s="1"/>
  <c r="I6" i="16" s="1"/>
  <c r="J6" i="16" s="1"/>
  <c r="K6" i="16" s="1"/>
  <c r="L6" i="16" s="1"/>
  <c r="M6" i="16" s="1"/>
  <c r="N6" i="16" s="1"/>
  <c r="D7" i="16"/>
  <c r="E7" i="16" s="1"/>
  <c r="F7" i="16" s="1"/>
  <c r="G7" i="16" s="1"/>
  <c r="H7" i="16" s="1"/>
  <c r="I7" i="16" s="1"/>
  <c r="J7" i="16" s="1"/>
  <c r="K7" i="16" s="1"/>
  <c r="L7" i="16" s="1"/>
  <c r="M7" i="16" s="1"/>
  <c r="N7" i="16" s="1"/>
  <c r="D8" i="16"/>
  <c r="E8" i="16" s="1"/>
  <c r="F8" i="16" s="1"/>
  <c r="G8" i="16" s="1"/>
  <c r="H8" i="16" s="1"/>
  <c r="I8" i="16" s="1"/>
  <c r="J8" i="16" s="1"/>
  <c r="K8" i="16" s="1"/>
  <c r="L8" i="16" s="1"/>
  <c r="M8" i="16" s="1"/>
  <c r="N8" i="16" s="1"/>
  <c r="D9" i="16"/>
  <c r="E9" i="16" s="1"/>
  <c r="F9" i="16" s="1"/>
  <c r="G9" i="16" s="1"/>
  <c r="H9" i="16" s="1"/>
  <c r="I9" i="16" s="1"/>
  <c r="J9" i="16" s="1"/>
  <c r="K9" i="16" s="1"/>
  <c r="L9" i="16" s="1"/>
  <c r="M9" i="16" s="1"/>
  <c r="N9" i="16" s="1"/>
  <c r="D10" i="16"/>
  <c r="E10" i="16" s="1"/>
  <c r="F10" i="16" s="1"/>
  <c r="G10" i="16" s="1"/>
  <c r="H10" i="16" s="1"/>
  <c r="I10" i="16" s="1"/>
  <c r="J10" i="16" s="1"/>
  <c r="K10" i="16" s="1"/>
  <c r="L10" i="16" s="1"/>
  <c r="M10" i="16" s="1"/>
  <c r="N10" i="16" s="1"/>
  <c r="D11" i="16"/>
  <c r="E11" i="16" s="1"/>
  <c r="F11" i="16" s="1"/>
  <c r="G11" i="16" s="1"/>
  <c r="H11" i="16" s="1"/>
  <c r="I11" i="16" s="1"/>
  <c r="J11" i="16" s="1"/>
  <c r="K11" i="16" s="1"/>
  <c r="L11" i="16" s="1"/>
  <c r="M11" i="16" s="1"/>
  <c r="N11" i="16" s="1"/>
  <c r="D12" i="16"/>
  <c r="E12" i="16" s="1"/>
  <c r="F12" i="16" s="1"/>
  <c r="G12" i="16" s="1"/>
  <c r="H12" i="16" s="1"/>
  <c r="I12" i="16" s="1"/>
  <c r="J12" i="16" s="1"/>
  <c r="K12" i="16" s="1"/>
  <c r="L12" i="16" s="1"/>
  <c r="M12" i="16" s="1"/>
  <c r="N12" i="16" s="1"/>
  <c r="D13" i="16"/>
  <c r="E13" i="16" s="1"/>
  <c r="F13" i="16" s="1"/>
  <c r="G13" i="16" s="1"/>
  <c r="H13" i="16" s="1"/>
  <c r="I13" i="16" s="1"/>
  <c r="J13" i="16" s="1"/>
  <c r="K13" i="16" s="1"/>
  <c r="L13" i="16" s="1"/>
  <c r="M13" i="16" s="1"/>
  <c r="N13" i="16" s="1"/>
  <c r="D14" i="16"/>
  <c r="E14" i="16" s="1"/>
  <c r="F14" i="16" s="1"/>
  <c r="G14" i="16" s="1"/>
  <c r="H14" i="16" s="1"/>
  <c r="I14" i="16" s="1"/>
  <c r="J14" i="16" s="1"/>
  <c r="K14" i="16" s="1"/>
  <c r="L14" i="16" s="1"/>
  <c r="M14" i="16" s="1"/>
  <c r="N14" i="16" s="1"/>
  <c r="D15" i="16"/>
  <c r="E15" i="16" s="1"/>
  <c r="F15" i="16" s="1"/>
  <c r="G15" i="16" s="1"/>
  <c r="H15" i="16" s="1"/>
  <c r="I15" i="16" s="1"/>
  <c r="J15" i="16" s="1"/>
  <c r="K15" i="16" s="1"/>
  <c r="L15" i="16" s="1"/>
  <c r="M15" i="16" s="1"/>
  <c r="N15" i="16" s="1"/>
  <c r="D3" i="16"/>
  <c r="E3" i="16" s="1"/>
  <c r="F3" i="16" s="1"/>
  <c r="G3" i="16" s="1"/>
  <c r="H3" i="16" s="1"/>
  <c r="I3" i="16" s="1"/>
  <c r="J3" i="16" s="1"/>
  <c r="K3" i="16" s="1"/>
  <c r="L3" i="16" s="1"/>
  <c r="M3" i="16" s="1"/>
  <c r="N3" i="16" s="1"/>
  <c r="D15" i="6"/>
  <c r="C9" i="3" l="1"/>
  <c r="C16" i="2"/>
  <c r="C6" i="2"/>
  <c r="D16" i="6"/>
  <c r="D17" i="6"/>
  <c r="D18" i="6"/>
  <c r="D9" i="8"/>
  <c r="E9" i="8"/>
  <c r="F9" i="8"/>
  <c r="G9" i="8"/>
  <c r="H9" i="8"/>
  <c r="I9" i="8"/>
  <c r="J9" i="8"/>
  <c r="K9" i="8"/>
  <c r="L9" i="8"/>
  <c r="M9" i="8"/>
  <c r="N9" i="8"/>
  <c r="D10" i="8"/>
  <c r="D12" i="10" s="1"/>
  <c r="E10" i="8"/>
  <c r="F10" i="8"/>
  <c r="G10" i="8"/>
  <c r="H10" i="8"/>
  <c r="I10" i="8"/>
  <c r="J10" i="8"/>
  <c r="K10" i="8"/>
  <c r="L10" i="8"/>
  <c r="M10" i="8"/>
  <c r="N10" i="8"/>
  <c r="D11" i="8"/>
  <c r="D13" i="10" s="1"/>
  <c r="E11" i="8"/>
  <c r="E13" i="10" s="1"/>
  <c r="F11" i="8"/>
  <c r="F13" i="10" s="1"/>
  <c r="G11" i="8"/>
  <c r="G13" i="10" s="1"/>
  <c r="H11" i="8"/>
  <c r="H13" i="10" s="1"/>
  <c r="I11" i="8"/>
  <c r="I13" i="10" s="1"/>
  <c r="J11" i="8"/>
  <c r="J13" i="10" s="1"/>
  <c r="K11" i="8"/>
  <c r="K13" i="10" s="1"/>
  <c r="L11" i="8"/>
  <c r="L13" i="10" s="1"/>
  <c r="M11" i="8"/>
  <c r="M13" i="10" s="1"/>
  <c r="N11" i="8"/>
  <c r="N13" i="10" s="1"/>
  <c r="D12" i="8"/>
  <c r="E12" i="8"/>
  <c r="F12" i="8"/>
  <c r="G12" i="8"/>
  <c r="H12" i="8"/>
  <c r="I12" i="8"/>
  <c r="J12" i="8"/>
  <c r="K12" i="8"/>
  <c r="L12" i="8"/>
  <c r="M12" i="8"/>
  <c r="N12" i="8"/>
  <c r="D13" i="8"/>
  <c r="E13" i="8"/>
  <c r="F13" i="8"/>
  <c r="G13" i="8"/>
  <c r="H13" i="8"/>
  <c r="I13" i="8"/>
  <c r="J13" i="8"/>
  <c r="K13" i="8"/>
  <c r="L13" i="8"/>
  <c r="M13" i="8"/>
  <c r="N13" i="8"/>
  <c r="D14" i="8"/>
  <c r="E14" i="8"/>
  <c r="F14" i="8"/>
  <c r="G14" i="8"/>
  <c r="H14" i="8"/>
  <c r="I14" i="8"/>
  <c r="J14" i="8"/>
  <c r="K14" i="8"/>
  <c r="L14" i="8"/>
  <c r="M14" i="8"/>
  <c r="N14" i="8"/>
  <c r="D15" i="8"/>
  <c r="E15" i="8"/>
  <c r="F15" i="8"/>
  <c r="G15" i="8"/>
  <c r="H15" i="8"/>
  <c r="I15" i="8"/>
  <c r="J15" i="8"/>
  <c r="K15" i="8"/>
  <c r="L15" i="8"/>
  <c r="M15" i="8"/>
  <c r="N15" i="8"/>
  <c r="D16" i="8"/>
  <c r="E16" i="8"/>
  <c r="F16" i="8"/>
  <c r="G16" i="8"/>
  <c r="H16" i="8"/>
  <c r="I16" i="8"/>
  <c r="J16" i="8"/>
  <c r="K16" i="8"/>
  <c r="L16" i="8"/>
  <c r="M16" i="8"/>
  <c r="N16" i="8"/>
  <c r="D17" i="8"/>
  <c r="E17" i="8"/>
  <c r="F17" i="8"/>
  <c r="G17" i="8"/>
  <c r="H17" i="8"/>
  <c r="I17" i="8"/>
  <c r="J17" i="8"/>
  <c r="K17" i="8"/>
  <c r="L17" i="8"/>
  <c r="M17" i="8"/>
  <c r="N17" i="8"/>
  <c r="D18" i="8"/>
  <c r="E18" i="8"/>
  <c r="F18" i="8"/>
  <c r="G18" i="8"/>
  <c r="H18" i="8"/>
  <c r="H20" i="10" s="1"/>
  <c r="I18" i="8"/>
  <c r="J18" i="8"/>
  <c r="K18" i="8"/>
  <c r="L18" i="8"/>
  <c r="M18" i="8"/>
  <c r="N18" i="8"/>
  <c r="D19" i="8"/>
  <c r="E19" i="8"/>
  <c r="F19" i="8"/>
  <c r="G19" i="8"/>
  <c r="H19" i="8"/>
  <c r="I19" i="8"/>
  <c r="J19" i="8"/>
  <c r="K19" i="8"/>
  <c r="L19" i="8"/>
  <c r="M19" i="8"/>
  <c r="N19" i="8"/>
  <c r="D20" i="8"/>
  <c r="E20" i="8"/>
  <c r="F20" i="8"/>
  <c r="G20" i="8"/>
  <c r="H20" i="8"/>
  <c r="I20" i="8"/>
  <c r="J20" i="8"/>
  <c r="K20" i="8"/>
  <c r="L20" i="8"/>
  <c r="M20" i="8"/>
  <c r="N20" i="8"/>
  <c r="D21" i="8"/>
  <c r="E21" i="8"/>
  <c r="F21" i="8"/>
  <c r="G21" i="8"/>
  <c r="H21" i="8"/>
  <c r="I21" i="8"/>
  <c r="J21" i="8"/>
  <c r="K21" i="8"/>
  <c r="L21" i="8"/>
  <c r="M21" i="8"/>
  <c r="N21" i="8"/>
  <c r="C10" i="8"/>
  <c r="C11" i="8"/>
  <c r="C13" i="10" s="1"/>
  <c r="C12" i="8"/>
  <c r="C13" i="8"/>
  <c r="C14" i="8"/>
  <c r="C15" i="8"/>
  <c r="C16" i="8"/>
  <c r="C17" i="8"/>
  <c r="C18" i="8"/>
  <c r="C20" i="8"/>
  <c r="C21" i="8"/>
  <c r="C9" i="8"/>
  <c r="C17" i="3"/>
  <c r="E3" i="13" s="1"/>
  <c r="N52" i="16"/>
  <c r="M52" i="16"/>
  <c r="L52" i="16"/>
  <c r="K52" i="16"/>
  <c r="J52" i="16"/>
  <c r="I52" i="16"/>
  <c r="H52" i="16"/>
  <c r="G52" i="16"/>
  <c r="F52" i="16"/>
  <c r="E52" i="16"/>
  <c r="D52" i="16"/>
  <c r="C52" i="16"/>
  <c r="O51" i="16"/>
  <c r="H22" i="9" s="1"/>
  <c r="O50" i="16"/>
  <c r="H21" i="9" s="1"/>
  <c r="O49" i="16"/>
  <c r="H20" i="9" s="1"/>
  <c r="O48" i="16"/>
  <c r="H19" i="9" s="1"/>
  <c r="Q20" i="10" s="1"/>
  <c r="O47" i="16"/>
  <c r="H18" i="9" s="1"/>
  <c r="Q19" i="10" s="1"/>
  <c r="O46" i="16"/>
  <c r="H17" i="9" s="1"/>
  <c r="Q18" i="10" s="1"/>
  <c r="O45" i="16"/>
  <c r="H16" i="9" s="1"/>
  <c r="Q17" i="10" s="1"/>
  <c r="O44" i="16"/>
  <c r="H15" i="9" s="1"/>
  <c r="O43" i="16"/>
  <c r="H14" i="9" s="1"/>
  <c r="Q15" i="10" s="1"/>
  <c r="O42" i="16"/>
  <c r="H13" i="9" s="1"/>
  <c r="Q14" i="10" s="1"/>
  <c r="O41" i="16"/>
  <c r="H12" i="9" s="1"/>
  <c r="Q13" i="10" s="1"/>
  <c r="O40" i="16"/>
  <c r="H11" i="9" s="1"/>
  <c r="O39" i="16"/>
  <c r="H10" i="9" s="1"/>
  <c r="N34" i="16"/>
  <c r="M34" i="16"/>
  <c r="L34" i="16"/>
  <c r="K34" i="16"/>
  <c r="J34" i="16"/>
  <c r="I34" i="16"/>
  <c r="H34" i="16"/>
  <c r="G34" i="16"/>
  <c r="F34" i="16"/>
  <c r="E34" i="16"/>
  <c r="D34" i="16"/>
  <c r="C34" i="16"/>
  <c r="O33" i="16"/>
  <c r="E22" i="9" s="1"/>
  <c r="O32" i="16"/>
  <c r="E21" i="9" s="1"/>
  <c r="O31" i="16"/>
  <c r="E20" i="9" s="1"/>
  <c r="O30" i="16"/>
  <c r="E19" i="9" s="1"/>
  <c r="P20" i="10" s="1"/>
  <c r="O29" i="16"/>
  <c r="E18" i="9" s="1"/>
  <c r="P19" i="10" s="1"/>
  <c r="O28" i="16"/>
  <c r="E17" i="9" s="1"/>
  <c r="P18" i="10" s="1"/>
  <c r="O27" i="16"/>
  <c r="E16" i="9" s="1"/>
  <c r="P17" i="10" s="1"/>
  <c r="O26" i="16"/>
  <c r="E15" i="9" s="1"/>
  <c r="P16" i="10" s="1"/>
  <c r="O25" i="16"/>
  <c r="E14" i="9" s="1"/>
  <c r="P15" i="10" s="1"/>
  <c r="O24" i="16"/>
  <c r="E13" i="9" s="1"/>
  <c r="P14" i="10" s="1"/>
  <c r="O23" i="16"/>
  <c r="E12" i="9" s="1"/>
  <c r="P13" i="10" s="1"/>
  <c r="O22" i="16"/>
  <c r="E11" i="9" s="1"/>
  <c r="O21" i="16"/>
  <c r="D16" i="16"/>
  <c r="E16" i="16"/>
  <c r="F16" i="16"/>
  <c r="G16" i="16"/>
  <c r="H16" i="16"/>
  <c r="I16" i="16"/>
  <c r="J16" i="16"/>
  <c r="K16" i="16"/>
  <c r="L16" i="16"/>
  <c r="M16" i="16"/>
  <c r="N16" i="16"/>
  <c r="C16" i="16"/>
  <c r="O4" i="16"/>
  <c r="O5" i="16"/>
  <c r="O6" i="16"/>
  <c r="O7" i="16"/>
  <c r="O8" i="16"/>
  <c r="O9" i="16"/>
  <c r="O10" i="16"/>
  <c r="O11" i="16"/>
  <c r="O12" i="16"/>
  <c r="O13" i="16"/>
  <c r="O14" i="16"/>
  <c r="O15" i="16"/>
  <c r="O3" i="16"/>
  <c r="J6" i="9"/>
  <c r="G6" i="9"/>
  <c r="H36" i="6"/>
  <c r="J7" i="9" s="1"/>
  <c r="H31" i="6"/>
  <c r="G7" i="9" s="1"/>
  <c r="C43" i="6"/>
  <c r="E22" i="6"/>
  <c r="F22" i="6"/>
  <c r="G22" i="6"/>
  <c r="H22" i="6"/>
  <c r="I22" i="6"/>
  <c r="J22" i="6"/>
  <c r="K22" i="6"/>
  <c r="L22" i="6"/>
  <c r="M22" i="6"/>
  <c r="N22" i="6"/>
  <c r="O22" i="6"/>
  <c r="D22" i="6"/>
  <c r="P5" i="6"/>
  <c r="P3" i="6"/>
  <c r="E4" i="6"/>
  <c r="F4" i="6"/>
  <c r="G4" i="6"/>
  <c r="H4" i="6"/>
  <c r="I4" i="6"/>
  <c r="J4" i="6"/>
  <c r="K4" i="6"/>
  <c r="L4" i="6"/>
  <c r="M4" i="6"/>
  <c r="N4" i="6"/>
  <c r="O4" i="6"/>
  <c r="D4" i="6"/>
  <c r="K2" i="10"/>
  <c r="C12" i="3"/>
  <c r="E4" i="13"/>
  <c r="E5" i="13"/>
  <c r="O16" i="6"/>
  <c r="F11" i="9" l="1"/>
  <c r="Q22" i="10"/>
  <c r="P22" i="10"/>
  <c r="J20" i="9"/>
  <c r="J14" i="9"/>
  <c r="J18" i="9"/>
  <c r="J22" i="9"/>
  <c r="J17" i="9"/>
  <c r="J11" i="9"/>
  <c r="C22" i="10"/>
  <c r="C22" i="8"/>
  <c r="C11" i="10"/>
  <c r="O13" i="10"/>
  <c r="J21" i="9"/>
  <c r="O16" i="16"/>
  <c r="J15" i="9"/>
  <c r="J19" i="9"/>
  <c r="J13" i="9"/>
  <c r="J16" i="9"/>
  <c r="O52" i="16"/>
  <c r="B22" i="1"/>
  <c r="H23" i="9"/>
  <c r="J12" i="9"/>
  <c r="P4" i="6"/>
  <c r="C49" i="6" s="1"/>
  <c r="O34" i="16"/>
  <c r="E10" i="9"/>
  <c r="E23" i="9" s="1"/>
  <c r="F23" i="9" s="1"/>
  <c r="O21" i="8"/>
  <c r="M22" i="8"/>
  <c r="O17" i="8"/>
  <c r="O16" i="8"/>
  <c r="O14" i="8"/>
  <c r="N22" i="8"/>
  <c r="O15" i="8"/>
  <c r="E22" i="8"/>
  <c r="F22" i="8"/>
  <c r="O20" i="8"/>
  <c r="L22" i="8"/>
  <c r="O18" i="8"/>
  <c r="O19" i="8"/>
  <c r="G22" i="8"/>
  <c r="J22" i="8"/>
  <c r="I22" i="8"/>
  <c r="O9" i="8"/>
  <c r="K22" i="8"/>
  <c r="O12" i="8"/>
  <c r="H22" i="8"/>
  <c r="O13" i="8"/>
  <c r="O10" i="8"/>
  <c r="D22" i="8"/>
  <c r="O11" i="8"/>
  <c r="E6" i="6"/>
  <c r="F6" i="6"/>
  <c r="G6" i="6"/>
  <c r="H6" i="6"/>
  <c r="I6" i="6"/>
  <c r="J6" i="6"/>
  <c r="K6" i="6"/>
  <c r="L6" i="6"/>
  <c r="M6" i="6"/>
  <c r="N6" i="6"/>
  <c r="O6" i="6"/>
  <c r="D6" i="6"/>
  <c r="O22" i="8" l="1"/>
  <c r="C23" i="9" s="1"/>
  <c r="G23" i="9" s="1"/>
  <c r="J10" i="9"/>
  <c r="P6" i="6"/>
  <c r="B25" i="1" l="1"/>
  <c r="E10" i="6"/>
  <c r="F10" i="6"/>
  <c r="G10" i="6"/>
  <c r="H10" i="6"/>
  <c r="I10" i="6"/>
  <c r="J10" i="6"/>
  <c r="K10" i="6"/>
  <c r="L10" i="6"/>
  <c r="M10" i="6"/>
  <c r="N10" i="6"/>
  <c r="O10" i="6"/>
  <c r="D10" i="6"/>
  <c r="E8" i="6"/>
  <c r="F8" i="6"/>
  <c r="F11" i="6" s="1"/>
  <c r="G8" i="6"/>
  <c r="G11" i="6" s="1"/>
  <c r="H8" i="6"/>
  <c r="H11" i="6" s="1"/>
  <c r="I8" i="6"/>
  <c r="J8" i="6"/>
  <c r="K8" i="6"/>
  <c r="L8" i="6"/>
  <c r="M8" i="6"/>
  <c r="M11" i="6" s="1"/>
  <c r="N8" i="6"/>
  <c r="N11" i="6" s="1"/>
  <c r="O8" i="6"/>
  <c r="O11" i="6" s="1"/>
  <c r="D8" i="6"/>
  <c r="D11" i="6" s="1"/>
  <c r="C8" i="10" s="1"/>
  <c r="F4" i="13"/>
  <c r="E11" i="6" l="1"/>
  <c r="L11" i="6"/>
  <c r="K11" i="6"/>
  <c r="E12" i="6"/>
  <c r="F12" i="6" s="1"/>
  <c r="G12" i="6" s="1"/>
  <c r="H12" i="6" s="1"/>
  <c r="D12" i="6"/>
  <c r="J11" i="6"/>
  <c r="I11" i="6"/>
  <c r="C6" i="10"/>
  <c r="P11" i="6" l="1"/>
  <c r="C44" i="6" s="1"/>
  <c r="I12" i="6"/>
  <c r="J12" i="6" s="1"/>
  <c r="K12" i="6" s="1"/>
  <c r="L12" i="6" s="1"/>
  <c r="M12" i="6" s="1"/>
  <c r="N12" i="6" s="1"/>
  <c r="O12" i="6" s="1"/>
  <c r="F44" i="6"/>
  <c r="E44" i="6"/>
  <c r="E15" i="6"/>
  <c r="G44" i="6" l="1"/>
  <c r="D44" i="6"/>
  <c r="H18" i="6"/>
  <c r="E17" i="6"/>
  <c r="H16" i="6"/>
  <c r="G15" i="6"/>
  <c r="F18" i="6"/>
  <c r="H15" i="6"/>
  <c r="F15" i="6"/>
  <c r="I15" i="6"/>
  <c r="J15" i="6"/>
  <c r="K15" i="6"/>
  <c r="M15" i="6"/>
  <c r="N15" i="6"/>
  <c r="O15" i="6"/>
  <c r="F16" i="6"/>
  <c r="G17" i="6"/>
  <c r="H17" i="6"/>
  <c r="I17" i="6"/>
  <c r="J17" i="6"/>
  <c r="K17" i="6"/>
  <c r="L17" i="6"/>
  <c r="M17" i="6"/>
  <c r="N17" i="6"/>
  <c r="O17" i="6"/>
  <c r="G18" i="6"/>
  <c r="I18" i="6"/>
  <c r="J18" i="6"/>
  <c r="M18" i="6"/>
  <c r="N18" i="6"/>
  <c r="O18" i="6"/>
  <c r="D19" i="6" l="1"/>
  <c r="D23" i="6" s="1"/>
  <c r="C10" i="10" s="1"/>
  <c r="L18" i="6"/>
  <c r="E18" i="6"/>
  <c r="L16" i="6"/>
  <c r="G16" i="6"/>
  <c r="I16" i="6"/>
  <c r="K16" i="6"/>
  <c r="F17" i="6"/>
  <c r="L15" i="6"/>
  <c r="P15" i="6" s="1"/>
  <c r="E49" i="6" s="1"/>
  <c r="K18" i="6"/>
  <c r="N16" i="6"/>
  <c r="J16" i="6"/>
  <c r="E16" i="6"/>
  <c r="M16" i="6"/>
  <c r="C6" i="8" l="1"/>
  <c r="E19" i="6"/>
  <c r="P16" i="6"/>
  <c r="F19" i="6"/>
  <c r="P17" i="6"/>
  <c r="P18" i="6"/>
  <c r="E52" i="6" s="1"/>
  <c r="C21" i="2"/>
  <c r="C19" i="2"/>
  <c r="C16" i="4"/>
  <c r="F16" i="4" s="1"/>
  <c r="F2" i="6"/>
  <c r="G2" i="6"/>
  <c r="H2" i="6"/>
  <c r="G43" i="6" s="1"/>
  <c r="I2" i="6"/>
  <c r="H43" i="6" s="1"/>
  <c r="J2" i="6"/>
  <c r="I43" i="6" s="1"/>
  <c r="K2" i="6"/>
  <c r="J43" i="6" s="1"/>
  <c r="L43" i="6"/>
  <c r="M43" i="6"/>
  <c r="O14" i="6"/>
  <c r="B16" i="13"/>
  <c r="C21" i="10"/>
  <c r="C20" i="10"/>
  <c r="C19" i="10"/>
  <c r="C18" i="10"/>
  <c r="C17" i="10"/>
  <c r="C16" i="10"/>
  <c r="C15" i="10"/>
  <c r="C14" i="10"/>
  <c r="G1" i="10"/>
  <c r="O5" i="10" s="1"/>
  <c r="C5" i="9"/>
  <c r="O30" i="8"/>
  <c r="C31" i="9" s="1"/>
  <c r="D31" i="9" s="1"/>
  <c r="O26" i="8"/>
  <c r="C27" i="9" s="1"/>
  <c r="D27" i="9" s="1"/>
  <c r="E22" i="10"/>
  <c r="D22" i="10"/>
  <c r="E21" i="10"/>
  <c r="D21" i="10"/>
  <c r="I20" i="10"/>
  <c r="D20" i="10"/>
  <c r="I19" i="10"/>
  <c r="D19" i="10"/>
  <c r="I18" i="10"/>
  <c r="E18" i="10"/>
  <c r="D18" i="10"/>
  <c r="I17" i="10"/>
  <c r="E17" i="10"/>
  <c r="D17" i="10"/>
  <c r="I16" i="10"/>
  <c r="D16" i="10"/>
  <c r="I15" i="10"/>
  <c r="E15" i="10"/>
  <c r="D15" i="10"/>
  <c r="I14" i="10"/>
  <c r="D14" i="10"/>
  <c r="D7" i="8"/>
  <c r="J5" i="10"/>
  <c r="O43" i="6"/>
  <c r="P9" i="6"/>
  <c r="B18" i="6"/>
  <c r="B52" i="6" s="1"/>
  <c r="P7" i="6"/>
  <c r="B17" i="6"/>
  <c r="B51" i="6" s="1"/>
  <c r="B16" i="6"/>
  <c r="B50" i="6" s="1"/>
  <c r="B15" i="6"/>
  <c r="B49" i="6" s="1"/>
  <c r="F5" i="10"/>
  <c r="E2" i="6"/>
  <c r="D43" i="6" s="1"/>
  <c r="C20" i="4"/>
  <c r="F20" i="4" s="1"/>
  <c r="H20" i="4" s="1"/>
  <c r="J20" i="4" s="1"/>
  <c r="C19" i="4"/>
  <c r="F19" i="4" s="1"/>
  <c r="I18" i="4"/>
  <c r="G18" i="4"/>
  <c r="E18" i="4"/>
  <c r="C17" i="4"/>
  <c r="F17" i="4" s="1"/>
  <c r="H17" i="4" s="1"/>
  <c r="J17" i="4" s="1"/>
  <c r="I15" i="4"/>
  <c r="G15" i="4"/>
  <c r="E15" i="4"/>
  <c r="C14" i="4"/>
  <c r="F14" i="4" s="1"/>
  <c r="H14" i="4" s="1"/>
  <c r="J14" i="4" s="1"/>
  <c r="C13" i="4"/>
  <c r="F13" i="4" s="1"/>
  <c r="H13" i="4" s="1"/>
  <c r="J13" i="4" s="1"/>
  <c r="C12" i="4"/>
  <c r="F12" i="4" s="1"/>
  <c r="H12" i="4" s="1"/>
  <c r="J12" i="4" s="1"/>
  <c r="C11" i="4"/>
  <c r="F11" i="4" s="1"/>
  <c r="H11" i="4" s="1"/>
  <c r="J11" i="4" s="1"/>
  <c r="C10" i="4"/>
  <c r="F10" i="4" s="1"/>
  <c r="H10" i="4" s="1"/>
  <c r="J10" i="4" s="1"/>
  <c r="C9" i="4"/>
  <c r="F9" i="4" s="1"/>
  <c r="H9" i="4" s="1"/>
  <c r="J9" i="4" s="1"/>
  <c r="C8" i="4"/>
  <c r="F8" i="4" s="1"/>
  <c r="H8" i="4" s="1"/>
  <c r="J8" i="4" s="1"/>
  <c r="C7" i="4"/>
  <c r="F7" i="4" s="1"/>
  <c r="C6" i="4"/>
  <c r="F6" i="4" s="1"/>
  <c r="H6" i="4" s="1"/>
  <c r="J6" i="4" s="1"/>
  <c r="I5" i="4"/>
  <c r="I21" i="4" s="1"/>
  <c r="Q25" i="10" s="1"/>
  <c r="G5" i="4"/>
  <c r="G21" i="4" s="1"/>
  <c r="P25" i="10" s="1"/>
  <c r="E5" i="4"/>
  <c r="E21" i="4" s="1"/>
  <c r="O25" i="10" s="1"/>
  <c r="B27" i="2"/>
  <c r="B25" i="2"/>
  <c r="C26" i="10" l="1"/>
  <c r="K14" i="6"/>
  <c r="F18" i="4"/>
  <c r="F23" i="6"/>
  <c r="E10" i="10" s="1"/>
  <c r="E6" i="8"/>
  <c r="E23" i="6"/>
  <c r="D10" i="10" s="1"/>
  <c r="D26" i="10" s="1"/>
  <c r="D6" i="8"/>
  <c r="C5" i="2"/>
  <c r="C36" i="2" s="1"/>
  <c r="E7" i="8"/>
  <c r="F7" i="8" s="1"/>
  <c r="G7" i="8" s="1"/>
  <c r="H7" i="8" s="1"/>
  <c r="I7" i="8" s="1"/>
  <c r="J7" i="8" s="1"/>
  <c r="K7" i="8" s="1"/>
  <c r="L7" i="8" s="1"/>
  <c r="M7" i="8" s="1"/>
  <c r="N7" i="8" s="1"/>
  <c r="N14" i="6"/>
  <c r="E31" i="9"/>
  <c r="G14" i="6"/>
  <c r="F43" i="6"/>
  <c r="F14" i="6"/>
  <c r="E43" i="6"/>
  <c r="C38" i="2"/>
  <c r="C18" i="4"/>
  <c r="P8" i="6"/>
  <c r="C51" i="6" s="1"/>
  <c r="P10" i="6"/>
  <c r="C52" i="6" s="1"/>
  <c r="N43" i="6"/>
  <c r="J14" i="6"/>
  <c r="E51" i="6"/>
  <c r="G19" i="6"/>
  <c r="E16" i="10"/>
  <c r="E19" i="10"/>
  <c r="C15" i="4"/>
  <c r="E50" i="6"/>
  <c r="C50" i="6"/>
  <c r="F5" i="4"/>
  <c r="H7" i="4"/>
  <c r="E5" i="9"/>
  <c r="C5" i="4"/>
  <c r="H16" i="4"/>
  <c r="C5" i="10"/>
  <c r="G5" i="10"/>
  <c r="K5" i="10"/>
  <c r="I19" i="6"/>
  <c r="M19" i="6"/>
  <c r="J21" i="10"/>
  <c r="H19" i="4"/>
  <c r="J19" i="6"/>
  <c r="N19" i="6"/>
  <c r="D5" i="10"/>
  <c r="L5" i="10"/>
  <c r="E5" i="10"/>
  <c r="I5" i="10"/>
  <c r="M5" i="10"/>
  <c r="H14" i="6"/>
  <c r="L14" i="6"/>
  <c r="K19" i="6"/>
  <c r="O19" i="6"/>
  <c r="E14" i="10"/>
  <c r="N5" i="10"/>
  <c r="E14" i="6"/>
  <c r="I14" i="6"/>
  <c r="M14" i="6"/>
  <c r="H19" i="6"/>
  <c r="L19" i="6"/>
  <c r="K43" i="6"/>
  <c r="H5" i="10"/>
  <c r="J22" i="10"/>
  <c r="I21" i="10"/>
  <c r="I22" i="10"/>
  <c r="E27" i="9"/>
  <c r="E20" i="10"/>
  <c r="B17" i="13"/>
  <c r="E26" i="10" l="1"/>
  <c r="I23" i="6"/>
  <c r="H10" i="10" s="1"/>
  <c r="H6" i="8"/>
  <c r="G23" i="6"/>
  <c r="F10" i="10" s="1"/>
  <c r="F6" i="8"/>
  <c r="O23" i="6"/>
  <c r="N10" i="10" s="1"/>
  <c r="N6" i="8"/>
  <c r="J23" i="6"/>
  <c r="I10" i="10" s="1"/>
  <c r="I26" i="10" s="1"/>
  <c r="I6" i="8"/>
  <c r="L23" i="6"/>
  <c r="K10" i="10" s="1"/>
  <c r="K6" i="8"/>
  <c r="K23" i="6"/>
  <c r="J10" i="10" s="1"/>
  <c r="J6" i="8"/>
  <c r="H23" i="6"/>
  <c r="G10" i="10" s="1"/>
  <c r="G6" i="8"/>
  <c r="N23" i="6"/>
  <c r="M10" i="10" s="1"/>
  <c r="M6" i="8"/>
  <c r="M23" i="6"/>
  <c r="L10" i="10" s="1"/>
  <c r="L6" i="8"/>
  <c r="O7" i="8"/>
  <c r="P19" i="6"/>
  <c r="N8" i="10"/>
  <c r="N7" i="10"/>
  <c r="J8" i="10"/>
  <c r="J7" i="10"/>
  <c r="E8" i="10"/>
  <c r="E7" i="10"/>
  <c r="M8" i="10"/>
  <c r="M7" i="10"/>
  <c r="I8" i="10"/>
  <c r="I7" i="10"/>
  <c r="H8" i="10"/>
  <c r="H7" i="10"/>
  <c r="K8" i="10"/>
  <c r="K7" i="10"/>
  <c r="L8" i="10"/>
  <c r="L7" i="10"/>
  <c r="G8" i="10"/>
  <c r="G7" i="10"/>
  <c r="F8" i="10"/>
  <c r="F7" i="10"/>
  <c r="D8" i="10"/>
  <c r="D7" i="10"/>
  <c r="C7" i="10"/>
  <c r="G50" i="6"/>
  <c r="G49" i="6"/>
  <c r="E53" i="6"/>
  <c r="G52" i="6"/>
  <c r="G51" i="6"/>
  <c r="J5" i="8"/>
  <c r="H5" i="8"/>
  <c r="G5" i="8"/>
  <c r="N5" i="8"/>
  <c r="K5" i="8"/>
  <c r="I5" i="8"/>
  <c r="D5" i="8"/>
  <c r="M5" i="8"/>
  <c r="F5" i="8"/>
  <c r="E5" i="8"/>
  <c r="L5" i="8"/>
  <c r="C37" i="2"/>
  <c r="C41" i="2" s="1"/>
  <c r="B21" i="1" s="1"/>
  <c r="C12" i="9"/>
  <c r="G12" i="9" s="1"/>
  <c r="C21" i="4"/>
  <c r="B18" i="13"/>
  <c r="F21" i="10"/>
  <c r="F19" i="10"/>
  <c r="F17" i="10"/>
  <c r="F15" i="10"/>
  <c r="K22" i="10"/>
  <c r="C5" i="8"/>
  <c r="K21" i="10"/>
  <c r="H31" i="9"/>
  <c r="I31" i="9" s="1"/>
  <c r="F31" i="9"/>
  <c r="J20" i="10"/>
  <c r="J18" i="10"/>
  <c r="J16" i="10"/>
  <c r="J14" i="10"/>
  <c r="H27" i="9"/>
  <c r="F27" i="9"/>
  <c r="F14" i="10"/>
  <c r="J19" i="4"/>
  <c r="J18" i="4" s="1"/>
  <c r="H18" i="4"/>
  <c r="F20" i="10"/>
  <c r="F18" i="10"/>
  <c r="F16" i="10"/>
  <c r="H5" i="9"/>
  <c r="F22" i="10"/>
  <c r="J19" i="10"/>
  <c r="J17" i="10"/>
  <c r="J15" i="10"/>
  <c r="C22" i="9"/>
  <c r="G22" i="9" s="1"/>
  <c r="J16" i="4"/>
  <c r="J7" i="4"/>
  <c r="J5" i="4" s="1"/>
  <c r="H5" i="4"/>
  <c r="O10" i="10" l="1"/>
  <c r="J26" i="10"/>
  <c r="J28" i="10" s="1"/>
  <c r="F26" i="10"/>
  <c r="O6" i="8"/>
  <c r="O5" i="8"/>
  <c r="C11" i="3"/>
  <c r="C13" i="3" s="1"/>
  <c r="B26" i="2"/>
  <c r="F51" i="6"/>
  <c r="F50" i="6"/>
  <c r="F49" i="6"/>
  <c r="C53" i="6"/>
  <c r="C12" i="10"/>
  <c r="F8" i="8"/>
  <c r="N44" i="6"/>
  <c r="F52" i="6"/>
  <c r="P20" i="6"/>
  <c r="P21" i="6"/>
  <c r="K17" i="10"/>
  <c r="E34" i="1"/>
  <c r="L44" i="6"/>
  <c r="M44" i="6"/>
  <c r="I44" i="6"/>
  <c r="J44" i="6"/>
  <c r="H44" i="6"/>
  <c r="K44" i="6"/>
  <c r="G15" i="10"/>
  <c r="H15" i="10"/>
  <c r="B19" i="13"/>
  <c r="K19" i="10"/>
  <c r="G20" i="10"/>
  <c r="I27" i="9"/>
  <c r="K16" i="10"/>
  <c r="K20" i="10"/>
  <c r="L22" i="10"/>
  <c r="G21" i="10"/>
  <c r="H21" i="10"/>
  <c r="G16" i="10"/>
  <c r="H16" i="10"/>
  <c r="G14" i="10"/>
  <c r="K18" i="10"/>
  <c r="L21" i="10"/>
  <c r="G17" i="10"/>
  <c r="H17" i="10"/>
  <c r="K15" i="10"/>
  <c r="C28" i="10"/>
  <c r="C8" i="8"/>
  <c r="G22" i="10"/>
  <c r="H22" i="10"/>
  <c r="G18" i="10"/>
  <c r="H18" i="10"/>
  <c r="D33" i="1"/>
  <c r="D27" i="1"/>
  <c r="D29" i="1"/>
  <c r="D30" i="1"/>
  <c r="D32" i="1"/>
  <c r="D28" i="1"/>
  <c r="D31" i="1"/>
  <c r="K14" i="10"/>
  <c r="G19" i="10"/>
  <c r="H19" i="10"/>
  <c r="D25" i="1" l="1"/>
  <c r="D26" i="1"/>
  <c r="E26" i="1" s="1"/>
  <c r="D49" i="6"/>
  <c r="D53" i="6" s="1"/>
  <c r="G53" i="6"/>
  <c r="I50" i="6" s="1"/>
  <c r="J53" i="6"/>
  <c r="K26" i="10"/>
  <c r="K28" i="10" s="1"/>
  <c r="G26" i="10"/>
  <c r="G28" i="10" s="1"/>
  <c r="H53" i="6"/>
  <c r="I52" i="6"/>
  <c r="I51" i="6"/>
  <c r="I49" i="6"/>
  <c r="P22" i="6"/>
  <c r="P23" i="6" s="1"/>
  <c r="F53" i="6"/>
  <c r="F28" i="10"/>
  <c r="D8" i="8"/>
  <c r="D28" i="10"/>
  <c r="E28" i="10"/>
  <c r="E8" i="8"/>
  <c r="G8" i="8"/>
  <c r="L8" i="8"/>
  <c r="N8" i="8"/>
  <c r="O44" i="6"/>
  <c r="K8" i="8"/>
  <c r="H8" i="8"/>
  <c r="J8" i="8"/>
  <c r="M8" i="8"/>
  <c r="I28" i="10"/>
  <c r="I8" i="8"/>
  <c r="L20" i="10"/>
  <c r="L14" i="10"/>
  <c r="M21" i="10"/>
  <c r="H14" i="10"/>
  <c r="M22" i="10"/>
  <c r="L16" i="10"/>
  <c r="L19" i="10"/>
  <c r="B20" i="13"/>
  <c r="L17" i="10"/>
  <c r="L15" i="10"/>
  <c r="L18" i="10"/>
  <c r="C6" i="9"/>
  <c r="B23" i="1" s="1"/>
  <c r="B28" i="2" s="1"/>
  <c r="E32" i="1"/>
  <c r="E30" i="1"/>
  <c r="E28" i="1"/>
  <c r="E27" i="1"/>
  <c r="E25" i="1"/>
  <c r="E33" i="1"/>
  <c r="E31" i="1"/>
  <c r="E29" i="1"/>
  <c r="N9" i="10"/>
  <c r="D23" i="1" l="1"/>
  <c r="H26" i="10"/>
  <c r="H28" i="10" s="1"/>
  <c r="L26" i="10"/>
  <c r="L28" i="10" s="1"/>
  <c r="L29" i="10"/>
  <c r="L30" i="10" s="1"/>
  <c r="F29" i="10"/>
  <c r="F30" i="10" s="1"/>
  <c r="D12" i="9"/>
  <c r="D22" i="9"/>
  <c r="E6" i="9"/>
  <c r="E4" i="9" s="1"/>
  <c r="D6" i="9"/>
  <c r="C4" i="9"/>
  <c r="M9" i="10"/>
  <c r="K9" i="10"/>
  <c r="G9" i="10"/>
  <c r="I9" i="10"/>
  <c r="L9" i="10"/>
  <c r="J9" i="10"/>
  <c r="D9" i="10"/>
  <c r="H9" i="10"/>
  <c r="E12" i="10"/>
  <c r="C23" i="8"/>
  <c r="I53" i="6"/>
  <c r="D34" i="1"/>
  <c r="C7" i="9"/>
  <c r="E9" i="10"/>
  <c r="M15" i="10"/>
  <c r="N15" i="10"/>
  <c r="C14" i="9"/>
  <c r="G14" i="9" s="1"/>
  <c r="M17" i="10"/>
  <c r="N17" i="10"/>
  <c r="M16" i="10"/>
  <c r="N16" i="10"/>
  <c r="O7" i="10"/>
  <c r="C9" i="10"/>
  <c r="O8" i="8"/>
  <c r="N22" i="10"/>
  <c r="O22" i="10" s="1"/>
  <c r="N21" i="10"/>
  <c r="O21" i="10" s="1"/>
  <c r="C20" i="9"/>
  <c r="G20" i="9" s="1"/>
  <c r="M19" i="10"/>
  <c r="N19" i="10"/>
  <c r="M18" i="10"/>
  <c r="N18" i="10"/>
  <c r="B21" i="13"/>
  <c r="M20" i="10"/>
  <c r="M14" i="10"/>
  <c r="O18" i="10" l="1"/>
  <c r="O17" i="10"/>
  <c r="M26" i="10"/>
  <c r="M28" i="10" s="1"/>
  <c r="O16" i="10"/>
  <c r="E7" i="9"/>
  <c r="B24" i="1"/>
  <c r="B29" i="2" s="1"/>
  <c r="B26" i="1"/>
  <c r="B30" i="2" s="1"/>
  <c r="C9" i="9"/>
  <c r="D33" i="6"/>
  <c r="P7" i="10"/>
  <c r="P8" i="10" s="1"/>
  <c r="D14" i="9"/>
  <c r="D7" i="9"/>
  <c r="P21" i="10"/>
  <c r="D20" i="9"/>
  <c r="I29" i="10"/>
  <c r="I30" i="10" s="1"/>
  <c r="H6" i="9"/>
  <c r="D38" i="6" s="1"/>
  <c r="F12" i="10"/>
  <c r="O8" i="10"/>
  <c r="D11" i="10"/>
  <c r="D23" i="8"/>
  <c r="F9" i="10"/>
  <c r="O9" i="10" s="1"/>
  <c r="C17" i="9"/>
  <c r="G17" i="9" s="1"/>
  <c r="O19" i="10"/>
  <c r="C21" i="9"/>
  <c r="G21" i="9" s="1"/>
  <c r="C16" i="9"/>
  <c r="G16" i="9" s="1"/>
  <c r="O15" i="10"/>
  <c r="N20" i="10"/>
  <c r="O20" i="10" s="1"/>
  <c r="C19" i="9"/>
  <c r="G19" i="9" s="1"/>
  <c r="C18" i="9"/>
  <c r="G18" i="9" s="1"/>
  <c r="F20" i="9"/>
  <c r="C15" i="9"/>
  <c r="G15" i="9" s="1"/>
  <c r="N14" i="10"/>
  <c r="O14" i="10" s="1"/>
  <c r="C13" i="9"/>
  <c r="G13" i="9" s="1"/>
  <c r="B22" i="13"/>
  <c r="F6" i="9"/>
  <c r="F12" i="9"/>
  <c r="N26" i="10" l="1"/>
  <c r="N28" i="10" s="1"/>
  <c r="O28" i="10" s="1"/>
  <c r="H7" i="9"/>
  <c r="Q10" i="10" s="1"/>
  <c r="H33" i="6"/>
  <c r="P10" i="10"/>
  <c r="P26" i="10" s="1"/>
  <c r="E9" i="9"/>
  <c r="D9" i="9"/>
  <c r="B27" i="1"/>
  <c r="B31" i="2" s="1"/>
  <c r="I13" i="9"/>
  <c r="H4" i="9"/>
  <c r="D15" i="9"/>
  <c r="D18" i="9"/>
  <c r="D19" i="9"/>
  <c r="D16" i="9"/>
  <c r="D21" i="9"/>
  <c r="D17" i="9"/>
  <c r="D13" i="9"/>
  <c r="Q7" i="10"/>
  <c r="Q8" i="10" s="1"/>
  <c r="P9" i="10"/>
  <c r="G12" i="10"/>
  <c r="E11" i="10"/>
  <c r="E23" i="8"/>
  <c r="F7" i="9"/>
  <c r="F15" i="9"/>
  <c r="I6" i="9"/>
  <c r="I12" i="9"/>
  <c r="F19" i="9"/>
  <c r="F14" i="9"/>
  <c r="I14" i="9"/>
  <c r="B23" i="13"/>
  <c r="F18" i="9"/>
  <c r="F22" i="9"/>
  <c r="H9" i="9" l="1"/>
  <c r="I9" i="9" s="1"/>
  <c r="O26" i="10"/>
  <c r="H38" i="6"/>
  <c r="P28" i="10"/>
  <c r="P30" i="10" s="1"/>
  <c r="F21" i="9"/>
  <c r="I20" i="9"/>
  <c r="Q21" i="10"/>
  <c r="Q9" i="10"/>
  <c r="I17" i="9"/>
  <c r="F17" i="9"/>
  <c r="F16" i="9"/>
  <c r="G15" i="13"/>
  <c r="C16" i="13"/>
  <c r="C20" i="3" s="1"/>
  <c r="H12" i="10"/>
  <c r="F11" i="10"/>
  <c r="F23" i="8"/>
  <c r="I7" i="9"/>
  <c r="I22" i="9"/>
  <c r="B24" i="13"/>
  <c r="F13" i="9"/>
  <c r="I15" i="9" l="1"/>
  <c r="Q16" i="10"/>
  <c r="Q26" i="10" s="1"/>
  <c r="I18" i="9"/>
  <c r="I19" i="9"/>
  <c r="I21" i="9"/>
  <c r="I16" i="9"/>
  <c r="O30" i="10"/>
  <c r="D16" i="13"/>
  <c r="E16" i="13" s="1"/>
  <c r="C24" i="10" s="1"/>
  <c r="I12" i="10"/>
  <c r="G11" i="10"/>
  <c r="G23" i="8"/>
  <c r="B25" i="13"/>
  <c r="Q28" i="10" l="1"/>
  <c r="Q30" i="10" s="1"/>
  <c r="F16" i="13"/>
  <c r="G16" i="13"/>
  <c r="C27" i="8"/>
  <c r="J12" i="10"/>
  <c r="H11" i="10"/>
  <c r="B26" i="13"/>
  <c r="C23" i="10" l="1"/>
  <c r="C27" i="10" s="1"/>
  <c r="C28" i="8"/>
  <c r="D17" i="13"/>
  <c r="K12" i="10"/>
  <c r="H23" i="8"/>
  <c r="I11" i="10"/>
  <c r="I23" i="8"/>
  <c r="B27" i="13"/>
  <c r="C31" i="10" l="1"/>
  <c r="C32" i="10" s="1"/>
  <c r="D6" i="10" s="1"/>
  <c r="C17" i="13"/>
  <c r="E17" i="13" s="1"/>
  <c r="D27" i="8"/>
  <c r="D28" i="8" s="1"/>
  <c r="L12" i="10"/>
  <c r="J11" i="10"/>
  <c r="J23" i="8"/>
  <c r="B28" i="13"/>
  <c r="F17" i="13" l="1"/>
  <c r="D24" i="10"/>
  <c r="G17" i="13"/>
  <c r="D18" i="13" s="1"/>
  <c r="E27" i="8" s="1"/>
  <c r="E28" i="8" s="1"/>
  <c r="D23" i="10"/>
  <c r="M12" i="10"/>
  <c r="K23" i="8"/>
  <c r="K11" i="10"/>
  <c r="C28" i="13"/>
  <c r="B29" i="13"/>
  <c r="D27" i="10" l="1"/>
  <c r="D31" i="10" s="1"/>
  <c r="D32" i="10" s="1"/>
  <c r="E23" i="10"/>
  <c r="C18" i="13"/>
  <c r="E18" i="13" s="1"/>
  <c r="E24" i="10" s="1"/>
  <c r="N12" i="10"/>
  <c r="O12" i="10" s="1"/>
  <c r="C11" i="9"/>
  <c r="G11" i="9" s="1"/>
  <c r="L11" i="10"/>
  <c r="L23" i="8"/>
  <c r="C29" i="13"/>
  <c r="B30" i="13"/>
  <c r="E6" i="10" l="1"/>
  <c r="D11" i="9"/>
  <c r="E27" i="10"/>
  <c r="G18" i="13"/>
  <c r="D19" i="13" s="1"/>
  <c r="F18" i="13"/>
  <c r="C10" i="9"/>
  <c r="M23" i="8"/>
  <c r="M11" i="10"/>
  <c r="C30" i="13"/>
  <c r="B31" i="13"/>
  <c r="F15" i="4"/>
  <c r="G10" i="9" l="1"/>
  <c r="D10" i="9"/>
  <c r="E31" i="10"/>
  <c r="E32" i="10" s="1"/>
  <c r="F6" i="10" s="1"/>
  <c r="C19" i="13"/>
  <c r="E19" i="13" s="1"/>
  <c r="F27" i="8"/>
  <c r="F28" i="8" s="1"/>
  <c r="P11" i="10"/>
  <c r="P12" i="10"/>
  <c r="N11" i="10"/>
  <c r="F21" i="4"/>
  <c r="C31" i="13"/>
  <c r="B32" i="13"/>
  <c r="G19" i="13" l="1"/>
  <c r="F24" i="10"/>
  <c r="F19" i="13"/>
  <c r="F23" i="10"/>
  <c r="L24" i="8"/>
  <c r="L25" i="8" s="1"/>
  <c r="E24" i="8"/>
  <c r="E25" i="8" s="1"/>
  <c r="E29" i="8" s="1"/>
  <c r="E31" i="8" s="1"/>
  <c r="H24" i="8"/>
  <c r="H25" i="8" s="1"/>
  <c r="D24" i="8"/>
  <c r="D25" i="8" s="1"/>
  <c r="D29" i="8" s="1"/>
  <c r="D31" i="8" s="1"/>
  <c r="G24" i="8"/>
  <c r="G25" i="8" s="1"/>
  <c r="F24" i="8"/>
  <c r="F25" i="8" s="1"/>
  <c r="Q11" i="10"/>
  <c r="I10" i="9"/>
  <c r="F10" i="9"/>
  <c r="O11" i="10"/>
  <c r="N23" i="8"/>
  <c r="O23" i="8" s="1"/>
  <c r="C32" i="13"/>
  <c r="B33" i="13"/>
  <c r="C25" i="9"/>
  <c r="D25" i="9" s="1"/>
  <c r="N24" i="8"/>
  <c r="J24" i="8"/>
  <c r="J25" i="8" s="1"/>
  <c r="M24" i="8"/>
  <c r="M25" i="8" s="1"/>
  <c r="I24" i="8"/>
  <c r="I25" i="8" s="1"/>
  <c r="C24" i="8"/>
  <c r="K24" i="8"/>
  <c r="K25" i="8" s="1"/>
  <c r="D23" i="9" l="1"/>
  <c r="F29" i="8"/>
  <c r="F31" i="8" s="1"/>
  <c r="F27" i="10"/>
  <c r="D20" i="13"/>
  <c r="N25" i="8"/>
  <c r="C24" i="9"/>
  <c r="B28" i="1" s="1"/>
  <c r="O24" i="8"/>
  <c r="C25" i="8"/>
  <c r="C29" i="8" s="1"/>
  <c r="C31" i="8" s="1"/>
  <c r="C32" i="8" s="1"/>
  <c r="D32" i="8" s="1"/>
  <c r="E32" i="8" s="1"/>
  <c r="C33" i="13"/>
  <c r="B34" i="13"/>
  <c r="D24" i="9" l="1"/>
  <c r="B32" i="2"/>
  <c r="F31" i="10"/>
  <c r="F32" i="10" s="1"/>
  <c r="G6" i="10" s="1"/>
  <c r="F32" i="8"/>
  <c r="C20" i="13"/>
  <c r="E20" i="13" s="1"/>
  <c r="G27" i="8"/>
  <c r="G28" i="8" s="1"/>
  <c r="O25" i="8"/>
  <c r="C26" i="9" s="1"/>
  <c r="D26" i="9" s="1"/>
  <c r="C34" i="13"/>
  <c r="B35" i="13"/>
  <c r="G23" i="10" l="1"/>
  <c r="G29" i="8"/>
  <c r="G31" i="8" s="1"/>
  <c r="G32" i="8" s="1"/>
  <c r="G24" i="10"/>
  <c r="F20" i="13"/>
  <c r="G20" i="13"/>
  <c r="C35" i="13"/>
  <c r="B36" i="13"/>
  <c r="G27" i="10" l="1"/>
  <c r="D21" i="13"/>
  <c r="C21" i="13" s="1"/>
  <c r="C36" i="13"/>
  <c r="B37" i="13"/>
  <c r="G31" i="10" l="1"/>
  <c r="G32" i="10" s="1"/>
  <c r="H6" i="10" s="1"/>
  <c r="H27" i="8"/>
  <c r="H28" i="8" s="1"/>
  <c r="E21" i="13"/>
  <c r="C37" i="13"/>
  <c r="B38" i="13"/>
  <c r="H29" i="8" l="1"/>
  <c r="H31" i="8" s="1"/>
  <c r="H32" i="8" s="1"/>
  <c r="H23" i="10"/>
  <c r="H24" i="10"/>
  <c r="F21" i="13"/>
  <c r="G21" i="13"/>
  <c r="C38" i="13"/>
  <c r="B39" i="13"/>
  <c r="D22" i="13" l="1"/>
  <c r="C22" i="13" s="1"/>
  <c r="H27" i="10"/>
  <c r="C39" i="13"/>
  <c r="B40" i="13"/>
  <c r="H31" i="10" l="1"/>
  <c r="H32" i="10" s="1"/>
  <c r="I6" i="10" s="1"/>
  <c r="E22" i="13"/>
  <c r="I27" i="8"/>
  <c r="I28" i="8" s="1"/>
  <c r="B41" i="13"/>
  <c r="C40" i="13"/>
  <c r="I23" i="10" l="1"/>
  <c r="I29" i="8"/>
  <c r="I31" i="8" s="1"/>
  <c r="I32" i="8" s="1"/>
  <c r="F22" i="13"/>
  <c r="I24" i="10"/>
  <c r="G22" i="13"/>
  <c r="B42" i="13"/>
  <c r="C41" i="13"/>
  <c r="I27" i="10" l="1"/>
  <c r="D23" i="13"/>
  <c r="C23" i="13" s="1"/>
  <c r="B43" i="13"/>
  <c r="C42" i="13"/>
  <c r="I31" i="10" l="1"/>
  <c r="I32" i="10" s="1"/>
  <c r="J6" i="10" s="1"/>
  <c r="E23" i="13"/>
  <c r="J27" i="8"/>
  <c r="J28" i="8" s="1"/>
  <c r="B44" i="13"/>
  <c r="C43" i="13"/>
  <c r="F23" i="13" l="1"/>
  <c r="J24" i="10"/>
  <c r="G23" i="13"/>
  <c r="D24" i="13" s="1"/>
  <c r="C24" i="13" s="1"/>
  <c r="J29" i="8"/>
  <c r="J31" i="8" s="1"/>
  <c r="J32" i="8" s="1"/>
  <c r="J23" i="10"/>
  <c r="B45" i="13"/>
  <c r="C44" i="13"/>
  <c r="J27" i="10" l="1"/>
  <c r="E24" i="13"/>
  <c r="F24" i="13" s="1"/>
  <c r="K27" i="8"/>
  <c r="K28" i="8" s="1"/>
  <c r="B46" i="13"/>
  <c r="C45" i="13"/>
  <c r="J31" i="10" l="1"/>
  <c r="J32" i="10" s="1"/>
  <c r="K6" i="10" s="1"/>
  <c r="K29" i="8"/>
  <c r="K31" i="8" s="1"/>
  <c r="K32" i="8" s="1"/>
  <c r="K23" i="10"/>
  <c r="G24" i="13"/>
  <c r="D25" i="13" s="1"/>
  <c r="C25" i="13" s="1"/>
  <c r="K24" i="10"/>
  <c r="B47" i="13"/>
  <c r="C46" i="13"/>
  <c r="K27" i="10" l="1"/>
  <c r="E25" i="13"/>
  <c r="L27" i="8"/>
  <c r="L28" i="8" s="1"/>
  <c r="H15" i="4"/>
  <c r="B48" i="13"/>
  <c r="C47" i="13"/>
  <c r="K31" i="10" l="1"/>
  <c r="K32" i="10" s="1"/>
  <c r="L6" i="10" s="1"/>
  <c r="G25" i="13"/>
  <c r="D26" i="13" s="1"/>
  <c r="C26" i="13" s="1"/>
  <c r="L24" i="10"/>
  <c r="F25" i="13"/>
  <c r="L23" i="10"/>
  <c r="H21" i="4"/>
  <c r="E25" i="9" s="1"/>
  <c r="B49" i="13"/>
  <c r="C48" i="13"/>
  <c r="E26" i="13" l="1"/>
  <c r="M27" i="8"/>
  <c r="M28" i="8" s="1"/>
  <c r="L29" i="8"/>
  <c r="L27" i="10"/>
  <c r="F25" i="9"/>
  <c r="G25" i="9"/>
  <c r="B50" i="13"/>
  <c r="C49" i="13"/>
  <c r="L31" i="10" l="1"/>
  <c r="L32" i="10" s="1"/>
  <c r="M6" i="10" s="1"/>
  <c r="G26" i="13"/>
  <c r="M24" i="10"/>
  <c r="L31" i="8"/>
  <c r="M23" i="10"/>
  <c r="F26" i="13"/>
  <c r="B51" i="13"/>
  <c r="C50" i="13"/>
  <c r="M27" i="10" l="1"/>
  <c r="L32" i="8"/>
  <c r="M29" i="8"/>
  <c r="D27" i="13"/>
  <c r="C27" i="13" s="1"/>
  <c r="C51" i="13"/>
  <c r="B52" i="13"/>
  <c r="M31" i="8" l="1"/>
  <c r="M31" i="10"/>
  <c r="N27" i="8"/>
  <c r="N28" i="8" s="1"/>
  <c r="O28" i="8" s="1"/>
  <c r="C29" i="9" s="1"/>
  <c r="E27" i="13"/>
  <c r="C11" i="13"/>
  <c r="C52" i="13"/>
  <c r="B53" i="13"/>
  <c r="M32" i="10" l="1"/>
  <c r="N6" i="10" s="1"/>
  <c r="N23" i="10"/>
  <c r="O27" i="8"/>
  <c r="C28" i="9" s="1"/>
  <c r="M32" i="8"/>
  <c r="C12" i="13"/>
  <c r="C10" i="13" s="1"/>
  <c r="N24" i="10"/>
  <c r="O24" i="10" s="1"/>
  <c r="H27" i="13"/>
  <c r="F27" i="13"/>
  <c r="G27" i="13"/>
  <c r="C53" i="13"/>
  <c r="B54" i="13"/>
  <c r="D28" i="9" l="1"/>
  <c r="D4" i="11"/>
  <c r="B32" i="1" s="1"/>
  <c r="D28" i="13"/>
  <c r="N29" i="8"/>
  <c r="N27" i="10"/>
  <c r="O27" i="10" s="1"/>
  <c r="O31" i="10" s="1"/>
  <c r="O23" i="10"/>
  <c r="C54" i="13"/>
  <c r="B55" i="13"/>
  <c r="B31" i="1" l="1"/>
  <c r="B35" i="2" s="1"/>
  <c r="E28" i="13"/>
  <c r="F28" i="13" s="1"/>
  <c r="N31" i="8"/>
  <c r="O29" i="8"/>
  <c r="C30" i="9" s="1"/>
  <c r="D30" i="9" s="1"/>
  <c r="D5" i="11"/>
  <c r="D6" i="11" s="1"/>
  <c r="N31" i="10"/>
  <c r="N32" i="10" s="1"/>
  <c r="C55" i="13"/>
  <c r="B56" i="13"/>
  <c r="G28" i="13" l="1"/>
  <c r="D29" i="13" s="1"/>
  <c r="N32" i="8"/>
  <c r="O31" i="8"/>
  <c r="L34" i="8" s="1"/>
  <c r="C32" i="9" s="1"/>
  <c r="C56" i="13"/>
  <c r="B57" i="13"/>
  <c r="E29" i="13" l="1"/>
  <c r="F29" i="13" s="1"/>
  <c r="C57" i="13"/>
  <c r="B58" i="13"/>
  <c r="B29" i="1" l="1"/>
  <c r="B33" i="2" s="1"/>
  <c r="G29" i="13"/>
  <c r="D30" i="13" s="1"/>
  <c r="C58" i="13"/>
  <c r="B59" i="13"/>
  <c r="D32" i="9" l="1"/>
  <c r="E30" i="13"/>
  <c r="C59" i="13"/>
  <c r="B60" i="13"/>
  <c r="G30" i="13" l="1"/>
  <c r="D31" i="13" s="1"/>
  <c r="F30" i="13"/>
  <c r="C60" i="13"/>
  <c r="B61" i="13"/>
  <c r="E31" i="13" l="1"/>
  <c r="G31" i="13" s="1"/>
  <c r="D32" i="13" s="1"/>
  <c r="E32" i="13" s="1"/>
  <c r="G32" i="13" s="1"/>
  <c r="C61" i="13"/>
  <c r="B62" i="13"/>
  <c r="D33" i="13" l="1"/>
  <c r="E33" i="13" s="1"/>
  <c r="G33" i="13" s="1"/>
  <c r="F31" i="13"/>
  <c r="F32" i="13" s="1"/>
  <c r="C62" i="13"/>
  <c r="B63" i="13"/>
  <c r="D34" i="13" l="1"/>
  <c r="E34" i="13" s="1"/>
  <c r="G34" i="13" s="1"/>
  <c r="D35" i="13" s="1"/>
  <c r="E35" i="13" s="1"/>
  <c r="F33" i="13"/>
  <c r="C63" i="13"/>
  <c r="B64" i="13"/>
  <c r="F34" i="13" l="1"/>
  <c r="F35" i="13" s="1"/>
  <c r="C64" i="13"/>
  <c r="B65" i="13"/>
  <c r="G35" i="13"/>
  <c r="D36" i="13" l="1"/>
  <c r="C65" i="13"/>
  <c r="B66" i="13"/>
  <c r="E36" i="13" l="1"/>
  <c r="C66" i="13"/>
  <c r="B67" i="13"/>
  <c r="C67" i="13" l="1"/>
  <c r="B68" i="13"/>
  <c r="G36" i="13"/>
  <c r="F36" i="13"/>
  <c r="C68" i="13" l="1"/>
  <c r="B69" i="13"/>
  <c r="D37" i="13"/>
  <c r="J15" i="4" l="1"/>
  <c r="E37" i="13"/>
  <c r="C69" i="13"/>
  <c r="B70" i="13"/>
  <c r="G37" i="13" l="1"/>
  <c r="F37" i="13"/>
  <c r="J21" i="4"/>
  <c r="H25" i="9" s="1"/>
  <c r="C70" i="13"/>
  <c r="B71" i="13"/>
  <c r="D38" i="13" l="1"/>
  <c r="E38" i="13" s="1"/>
  <c r="G38" i="13" s="1"/>
  <c r="C71" i="13"/>
  <c r="B72" i="13"/>
  <c r="I25" i="9"/>
  <c r="J25" i="9"/>
  <c r="F38" i="13" l="1"/>
  <c r="D39" i="13"/>
  <c r="C72" i="13"/>
  <c r="B73" i="13"/>
  <c r="C73" i="13" l="1"/>
  <c r="B74" i="13"/>
  <c r="E39" i="13"/>
  <c r="E11" i="13"/>
  <c r="E28" i="9" l="1"/>
  <c r="E4" i="11" s="1"/>
  <c r="P23" i="10"/>
  <c r="H39" i="13"/>
  <c r="E12" i="13"/>
  <c r="G39" i="13"/>
  <c r="F39" i="13"/>
  <c r="C74" i="13"/>
  <c r="B75" i="13"/>
  <c r="C75" i="13" s="1"/>
  <c r="E10" i="13" l="1"/>
  <c r="P24" i="10"/>
  <c r="D40" i="13"/>
  <c r="E40" i="13" l="1"/>
  <c r="G40" i="13" l="1"/>
  <c r="F40" i="13"/>
  <c r="P27" i="10" l="1"/>
  <c r="P31" i="10" s="1"/>
  <c r="F28" i="9"/>
  <c r="E29" i="9"/>
  <c r="D41" i="13"/>
  <c r="E41" i="13" l="1"/>
  <c r="G41" i="13" l="1"/>
  <c r="F41" i="13"/>
  <c r="D42" i="13" l="1"/>
  <c r="E42" i="13" l="1"/>
  <c r="P32" i="10" l="1"/>
  <c r="F42" i="13"/>
  <c r="G42" i="13"/>
  <c r="D43" i="13" l="1"/>
  <c r="E43" i="13" l="1"/>
  <c r="F43" i="13" l="1"/>
  <c r="G43" i="13"/>
  <c r="D44" i="13" l="1"/>
  <c r="E44" i="13" l="1"/>
  <c r="G44" i="13" l="1"/>
  <c r="F44" i="13"/>
  <c r="D45" i="13" l="1"/>
  <c r="E45" i="13" l="1"/>
  <c r="F45" i="13" l="1"/>
  <c r="G45" i="13"/>
  <c r="D46" i="13" l="1"/>
  <c r="E46" i="13" s="1"/>
  <c r="F46" i="13" l="1"/>
  <c r="G46" i="13"/>
  <c r="D47" i="13" s="1"/>
  <c r="E47" i="13" s="1"/>
  <c r="F47" i="13" l="1"/>
  <c r="G47" i="13"/>
  <c r="D48" i="13" l="1"/>
  <c r="E48" i="13" s="1"/>
  <c r="F48" i="13" l="1"/>
  <c r="G48" i="13"/>
  <c r="D49" i="13" s="1"/>
  <c r="E49" i="13" s="1"/>
  <c r="G49" i="13" l="1"/>
  <c r="D50" i="13" s="1"/>
  <c r="E50" i="13" s="1"/>
  <c r="F49" i="13"/>
  <c r="G50" i="13" l="1"/>
  <c r="D51" i="13" s="1"/>
  <c r="F50" i="13"/>
  <c r="E51" i="13" l="1"/>
  <c r="H51" i="13" s="1"/>
  <c r="G11" i="13"/>
  <c r="H28" i="9" l="1"/>
  <c r="F4" i="11" s="1"/>
  <c r="Q23" i="10"/>
  <c r="G12" i="13"/>
  <c r="F51" i="13"/>
  <c r="G51" i="13"/>
  <c r="G10" i="13" l="1"/>
  <c r="Q24" i="10"/>
  <c r="D52" i="13"/>
  <c r="E52" i="13" s="1"/>
  <c r="F52" i="13" l="1"/>
  <c r="G52" i="13"/>
  <c r="D53" i="13" l="1"/>
  <c r="E53" i="13" s="1"/>
  <c r="F53" i="13" l="1"/>
  <c r="G53" i="13"/>
  <c r="D54" i="13" l="1"/>
  <c r="E54" i="13" s="1"/>
  <c r="F54" i="13" l="1"/>
  <c r="G54" i="13"/>
  <c r="D55" i="13" l="1"/>
  <c r="E55" i="13" s="1"/>
  <c r="F55" i="13" l="1"/>
  <c r="G55" i="13"/>
  <c r="D56" i="13" l="1"/>
  <c r="E56" i="13" s="1"/>
  <c r="F56" i="13" l="1"/>
  <c r="G56" i="13"/>
  <c r="D57" i="13" s="1"/>
  <c r="E57" i="13" s="1"/>
  <c r="I28" i="9"/>
  <c r="H29" i="9"/>
  <c r="G57" i="13" l="1"/>
  <c r="D58" i="13" s="1"/>
  <c r="E58" i="13" s="1"/>
  <c r="F57" i="13"/>
  <c r="G58" i="13" l="1"/>
  <c r="D59" i="13" s="1"/>
  <c r="E59" i="13" s="1"/>
  <c r="F58" i="13"/>
  <c r="F59" i="13" l="1"/>
  <c r="G59" i="13"/>
  <c r="D60" i="13" l="1"/>
  <c r="E60" i="13" s="1"/>
  <c r="F60" i="13" l="1"/>
  <c r="G60" i="13"/>
  <c r="D61" i="13" l="1"/>
  <c r="E61" i="13" s="1"/>
  <c r="F61" i="13" l="1"/>
  <c r="G61" i="13"/>
  <c r="D62" i="13" l="1"/>
  <c r="E62" i="13" s="1"/>
  <c r="F62" i="13" l="1"/>
  <c r="G62" i="13"/>
  <c r="D63" i="13" s="1"/>
  <c r="E63" i="13" s="1"/>
  <c r="H63" i="13" s="1"/>
  <c r="G63" i="13" l="1"/>
  <c r="D64" i="13" s="1"/>
  <c r="E64" i="13" s="1"/>
  <c r="F63" i="13"/>
  <c r="G64" i="13" l="1"/>
  <c r="D65" i="13" s="1"/>
  <c r="E65" i="13" s="1"/>
  <c r="F64" i="13"/>
  <c r="F65" i="13" l="1"/>
  <c r="G65" i="13"/>
  <c r="D66" i="13" l="1"/>
  <c r="E66" i="13" s="1"/>
  <c r="F66" i="13" l="1"/>
  <c r="G66" i="13"/>
  <c r="D67" i="13" s="1"/>
  <c r="E67" i="13" s="1"/>
  <c r="G67" i="13" l="1"/>
  <c r="D68" i="13" s="1"/>
  <c r="E68" i="13" s="1"/>
  <c r="F67" i="13"/>
  <c r="F68" i="13" l="1"/>
  <c r="G68" i="13"/>
  <c r="D69" i="13" s="1"/>
  <c r="E69" i="13" s="1"/>
  <c r="F69" i="13" l="1"/>
  <c r="G69" i="13"/>
  <c r="D70" i="13" l="1"/>
  <c r="E70" i="13" s="1"/>
  <c r="F70" i="13" l="1"/>
  <c r="G70" i="13"/>
  <c r="D71" i="13" l="1"/>
  <c r="E71" i="13" s="1"/>
  <c r="F71" i="13" l="1"/>
  <c r="G71" i="13"/>
  <c r="D72" i="13" l="1"/>
  <c r="E72" i="13" s="1"/>
  <c r="F72" i="13" l="1"/>
  <c r="G72" i="13"/>
  <c r="D73" i="13" l="1"/>
  <c r="E73" i="13" s="1"/>
  <c r="F73" i="13" l="1"/>
  <c r="G73" i="13"/>
  <c r="D74" i="13" s="1"/>
  <c r="E74" i="13" s="1"/>
  <c r="F74" i="13" l="1"/>
  <c r="G74" i="13"/>
  <c r="D75" i="13" l="1"/>
  <c r="E75" i="13" s="1"/>
  <c r="F75" i="13" l="1"/>
  <c r="H75" i="13"/>
  <c r="G75" i="13"/>
  <c r="I23" i="9" l="1"/>
  <c r="I11" i="9"/>
  <c r="Q12" i="10"/>
  <c r="Q27" i="10" s="1"/>
  <c r="Q31" i="10" s="1"/>
  <c r="F5" i="11" l="1"/>
  <c r="F6" i="11" s="1"/>
  <c r="H24" i="9"/>
  <c r="H26" i="9" s="1"/>
  <c r="J23" i="9"/>
  <c r="I24" i="9" l="1"/>
  <c r="H30" i="9"/>
  <c r="H32" i="9" s="1"/>
  <c r="I26" i="9"/>
  <c r="I30" i="9" l="1"/>
  <c r="B30" i="1" l="1"/>
  <c r="B34" i="2" s="1"/>
  <c r="Q32" i="10"/>
  <c r="I32" i="9" l="1"/>
  <c r="G9" i="9" l="1"/>
  <c r="E5" i="11"/>
  <c r="E6" i="11" s="1"/>
  <c r="E24" i="9"/>
  <c r="G24" i="9" s="1"/>
  <c r="E26" i="9" l="1"/>
  <c r="G26" i="9" s="1"/>
  <c r="F24" i="9"/>
  <c r="J24" i="9"/>
  <c r="F9" i="9"/>
  <c r="J9" i="9"/>
  <c r="J26" i="9" l="1"/>
  <c r="F26" i="9"/>
  <c r="E30" i="9"/>
  <c r="E32" i="9" s="1"/>
  <c r="G30" i="9" l="1"/>
  <c r="J30" i="9"/>
  <c r="F30" i="9"/>
  <c r="F32" i="9" l="1"/>
  <c r="G32" i="9"/>
  <c r="J32" i="9"/>
</calcChain>
</file>

<file path=xl/sharedStrings.xml><?xml version="1.0" encoding="utf-8"?>
<sst xmlns="http://schemas.openxmlformats.org/spreadsheetml/2006/main" count="444" uniqueCount="266">
  <si>
    <t>DNI / NIE</t>
  </si>
  <si>
    <t>Años de actividad:</t>
  </si>
  <si>
    <t>Año 3</t>
  </si>
  <si>
    <t>Meses de actividad: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</si>
  <si>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</si>
  <si>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</si>
  <si>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</si>
  <si>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</si>
  <si>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</si>
  <si>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</si>
  <si>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</si>
  <si>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</si>
  <si>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10</t>
  </si>
  <si>
    <t>Mes 11</t>
  </si>
  <si>
    <t>Mes 12</t>
  </si>
  <si>
    <t>% s/vtas</t>
  </si>
  <si>
    <t>Euros</t>
  </si>
  <si>
    <t>Forma de cobro y pago</t>
  </si>
  <si>
    <t>a 30 días</t>
  </si>
  <si>
    <t>EBITDA</t>
  </si>
  <si>
    <t>Mes 9</t>
  </si>
  <si>
    <t>Edificis i construccions</t>
  </si>
  <si>
    <t>Instal·lacions</t>
  </si>
  <si>
    <t>Mobiliari</t>
  </si>
  <si>
    <t>Elements de transport</t>
  </si>
  <si>
    <t>Equips informàtics</t>
  </si>
  <si>
    <t>Aplicacions Informàtiques</t>
  </si>
  <si>
    <t>De constitució</t>
  </si>
  <si>
    <t>Tipo de interés nominal</t>
  </si>
  <si>
    <t>Quadre d'Amortització Préstec-1</t>
  </si>
  <si>
    <t>Nominal</t>
  </si>
  <si>
    <t>Nº Períodes (mesos)</t>
  </si>
  <si>
    <t>Interès Nominal (%)</t>
  </si>
  <si>
    <t>Nº Períodes Carència (mesos)</t>
  </si>
  <si>
    <t>Nº Pagaments a l'Any</t>
  </si>
  <si>
    <t>Sumatori 1er. añy:</t>
  </si>
  <si>
    <t>Sumatori 2on. any:</t>
  </si>
  <si>
    <t>Sumatori 3er. any:</t>
  </si>
  <si>
    <t>Quotes</t>
  </si>
  <si>
    <t>Interessos</t>
  </si>
  <si>
    <t>Capital</t>
  </si>
  <si>
    <t>Pagament</t>
  </si>
  <si>
    <t>Quota</t>
  </si>
  <si>
    <t>Amortització Capital</t>
  </si>
  <si>
    <t>Capital Amortitzat</t>
  </si>
  <si>
    <t>Capital Pendent</t>
  </si>
  <si>
    <t>Total</t>
  </si>
  <si>
    <t>Total Compras</t>
  </si>
  <si>
    <t>Mes</t>
  </si>
  <si>
    <t>Quadre d'amortització comptable</t>
  </si>
  <si>
    <t>Concepte</t>
  </si>
  <si>
    <t>Valor inicial</t>
  </si>
  <si>
    <t>% Amortizació</t>
  </si>
  <si>
    <t>Inversions any 1</t>
  </si>
  <si>
    <t>Quota any 1</t>
  </si>
  <si>
    <t>Inversions any 2</t>
  </si>
  <si>
    <t>Quota any 2</t>
  </si>
  <si>
    <t>Inversions any 3</t>
  </si>
  <si>
    <t>Quota any 3</t>
  </si>
  <si>
    <t>Immobilitzat Material</t>
  </si>
  <si>
    <t>Terrenys i béns naturals</t>
  </si>
  <si>
    <t>Maquinaria</t>
  </si>
  <si>
    <t>Utillatges</t>
  </si>
  <si>
    <t>Altre Immobilitzat Material</t>
  </si>
  <si>
    <t>Immobilitzat Immaterial</t>
  </si>
  <si>
    <t>Altre Immobilitzat Immaterial</t>
  </si>
  <si>
    <t>Despeses no Amortitzables</t>
  </si>
  <si>
    <t>De primer establiment</t>
  </si>
  <si>
    <t>Total Anual</t>
  </si>
  <si>
    <t>Año:</t>
  </si>
  <si>
    <t>Saldo inicial (1)</t>
  </si>
  <si>
    <t>Saldo IVA</t>
  </si>
  <si>
    <t>Per facilitar el compliment, s'estima el cas genèric de préstec sense carència.</t>
  </si>
  <si>
    <t>Any 2</t>
  </si>
  <si>
    <t>Any 3</t>
  </si>
  <si>
    <t>No modificar aquest quadre</t>
  </si>
  <si>
    <t>at</t>
  </si>
  <si>
    <t>DATOS BÁSICOS</t>
  </si>
  <si>
    <t>NOMBRE DEL EMPRESARIO/A</t>
  </si>
  <si>
    <t>TIPO DE ACTIVIDAD</t>
  </si>
  <si>
    <t>FECHA INICIO ACTIVIDAD</t>
  </si>
  <si>
    <t xml:space="preserve">INSTRUCCIONES PARA LA CORRECTA CUMPLIMENTACION DE LOS DATOS: </t>
  </si>
  <si>
    <t xml:space="preserve">Cumplimentar con datos las casillas en blanco. Las casillas de color no se modificarán. </t>
  </si>
  <si>
    <r>
      <rPr>
        <sz val="14"/>
        <color rgb="FF000000"/>
        <rFont val="Calibri"/>
        <family val="2"/>
      </rPr>
      <t xml:space="preserve">1- Completar </t>
    </r>
    <r>
      <rPr>
        <b/>
        <sz val="14"/>
        <color rgb="FF000000"/>
        <rFont val="Calibri"/>
        <family val="2"/>
      </rPr>
      <t>Plan Inversión</t>
    </r>
    <r>
      <rPr>
        <sz val="14"/>
        <color rgb="FF000000"/>
        <rFont val="Calibri"/>
        <family val="2"/>
      </rPr>
      <t xml:space="preserve">. Introducir el importe de los gastos necesarios para la puesta en marcha del proyecto. </t>
    </r>
  </si>
  <si>
    <t xml:space="preserve">Escribe el tipo impositivo que corresponda (21%, 10%, 4%) </t>
  </si>
  <si>
    <t>IVA repercutido:</t>
  </si>
  <si>
    <t>IVA soportado:</t>
  </si>
  <si>
    <r>
      <t xml:space="preserve">2- Completar </t>
    </r>
    <r>
      <rPr>
        <b/>
        <sz val="14"/>
        <color rgb="FF000000"/>
        <rFont val="Calibri"/>
        <family val="2"/>
      </rPr>
      <t xml:space="preserve">Plan Financiación. </t>
    </r>
    <r>
      <rPr>
        <sz val="14"/>
        <color rgb="FF000000"/>
        <rFont val="Calibri"/>
        <family val="2"/>
      </rPr>
      <t xml:space="preserve">Introduir cómo se pagará la inversión inicial (fondos propios, préstamos,...). El importe del Plan de Inversión tendrá que coincidir con el importe total de la financiación. </t>
    </r>
  </si>
  <si>
    <r>
      <rPr>
        <sz val="14"/>
        <color rgb="FF000000"/>
        <rFont val="Calibri"/>
        <family val="2"/>
      </rPr>
      <t xml:space="preserve">3- Completar </t>
    </r>
    <r>
      <rPr>
        <b/>
        <sz val="14"/>
        <color rgb="FF000000"/>
        <rFont val="Calibri"/>
        <family val="2"/>
      </rPr>
      <t xml:space="preserve">Pronóstico de ventas. </t>
    </r>
    <r>
      <rPr>
        <sz val="14"/>
        <color rgb="FF000000"/>
        <rFont val="Calibri"/>
        <family val="2"/>
      </rPr>
      <t>Introduir la generación de ingresos a través de las ventas del producto o servicio, así como los costes variables imputables directamente al producto/ servicio.</t>
    </r>
  </si>
  <si>
    <r>
      <t xml:space="preserve">4- Completar </t>
    </r>
    <r>
      <rPr>
        <b/>
        <sz val="14"/>
        <color rgb="FF000000"/>
        <rFont val="Calibri"/>
        <family val="2"/>
      </rPr>
      <t xml:space="preserve">Costes Fijos. </t>
    </r>
    <r>
      <rPr>
        <sz val="14"/>
        <color rgb="FF000000"/>
        <rFont val="Calibri"/>
        <family val="2"/>
      </rPr>
      <t>Introduir el importe detallado de cada uno de los gastos fijos imputables al negocio.</t>
    </r>
  </si>
  <si>
    <r>
      <t xml:space="preserve">5- Revisar </t>
    </r>
    <r>
      <rPr>
        <b/>
        <sz val="14"/>
        <color rgb="FF000000"/>
        <rFont val="Calibri"/>
        <family val="2"/>
      </rPr>
      <t>P&amp;G 1 Año</t>
    </r>
    <r>
      <rPr>
        <sz val="14"/>
        <color rgb="FF000000"/>
        <rFont val="Calibri"/>
        <family val="2"/>
      </rPr>
      <t>. Se rellena automáticamente.</t>
    </r>
  </si>
  <si>
    <r>
      <t xml:space="preserve">6- Revisar </t>
    </r>
    <r>
      <rPr>
        <b/>
        <sz val="14"/>
        <color rgb="FF000000"/>
        <rFont val="Calibri"/>
        <family val="2"/>
      </rPr>
      <t>P&amp;G 3 Años</t>
    </r>
    <r>
      <rPr>
        <sz val="14"/>
        <color rgb="FF000000"/>
        <rFont val="Calibri"/>
        <family val="2"/>
      </rPr>
      <t>. Es recomendable que los resultados cumplan con los criterios de la convocatoria. Se rellena automáticamente.</t>
    </r>
  </si>
  <si>
    <r>
      <t xml:space="preserve">7- Revisar </t>
    </r>
    <r>
      <rPr>
        <b/>
        <sz val="14"/>
        <color rgb="FF000000"/>
        <rFont val="Calibri"/>
        <family val="2"/>
      </rPr>
      <t>Tesorería</t>
    </r>
    <r>
      <rPr>
        <sz val="14"/>
        <color rgb="FF000000"/>
        <rFont val="Calibri"/>
        <family val="2"/>
      </rPr>
      <t>. Es recomendable que los resultados cumplan con los criterios de la convocatoria. Se rellena automáticamente.</t>
    </r>
  </si>
  <si>
    <t>Criterios de la convocatoria:</t>
  </si>
  <si>
    <t xml:space="preserve">— Obtener una rentabilidad adecuada para asegurar la continuidad del negocio. </t>
  </si>
  <si>
    <t>— Existencia de coherencia de datos entre los del modelo descriptivo y el plan económico.</t>
  </si>
  <si>
    <t xml:space="preserve">— Disponer de solvencia financiera suficiente durante los tres años de mantenimiento de alta como trabajador/a autónomo/a. </t>
  </si>
  <si>
    <t xml:space="preserve">— Aportar experiencia y conocimiento necesarios para llevar a cabo el proyecto. </t>
  </si>
  <si>
    <t>Principales resultados</t>
  </si>
  <si>
    <t>(se rellena automáticamente)</t>
  </si>
  <si>
    <t>Inversión</t>
  </si>
  <si>
    <t>Financiación</t>
  </si>
  <si>
    <t>Total ingresos</t>
  </si>
  <si>
    <t>Total costes</t>
  </si>
  <si>
    <t>Costes fijos</t>
  </si>
  <si>
    <t>Costes variables</t>
  </si>
  <si>
    <t>Margen de producción</t>
  </si>
  <si>
    <t>Resultado P&amp;G Año1</t>
  </si>
  <si>
    <t>Resultado P&amp;G Año3</t>
  </si>
  <si>
    <t>Tesorería Año1</t>
  </si>
  <si>
    <t>Punto de equilibrio</t>
  </si>
  <si>
    <t>PLAN DE INVERSIÓN</t>
  </si>
  <si>
    <t xml:space="preserve">Introducir los gastos e inversión necesarios (fianza, mobiliario, coche, reformas, traspasos…) para la puesta en marcha del proyecto/negocio. Introduir datos SIN IVA, excepto Gastos no Amortizables. </t>
  </si>
  <si>
    <t>Partidas de inversión</t>
  </si>
  <si>
    <t>Importe</t>
  </si>
  <si>
    <t>Total Inmobilizado</t>
  </si>
  <si>
    <t>Inmobilizado Material (sin IVA)</t>
  </si>
  <si>
    <t>Terrenos y bienes naturales</t>
  </si>
  <si>
    <t>Edificios y construcciones</t>
  </si>
  <si>
    <t>Instalaciones</t>
  </si>
  <si>
    <t>Mobiliario</t>
  </si>
  <si>
    <t xml:space="preserve">Utillaje y herramientas </t>
  </si>
  <si>
    <t>Elementos de transporte</t>
  </si>
  <si>
    <t xml:space="preserve">Equipos informáticos </t>
  </si>
  <si>
    <t xml:space="preserve">Otro Inmobilizado Material </t>
  </si>
  <si>
    <t>Inmobilizado Inmaterial (sin IVA)</t>
  </si>
  <si>
    <t xml:space="preserve">Aplicaciones Informáticas </t>
  </si>
  <si>
    <t xml:space="preserve">Otro Inmobilizado Inmaterial </t>
  </si>
  <si>
    <t>Inmobilizado financiero (sin IVA)</t>
  </si>
  <si>
    <t>Fianza del local y traspasos</t>
  </si>
  <si>
    <t>Gastos no Amortizables (con IVA)</t>
  </si>
  <si>
    <t>De primer establecimiento</t>
  </si>
  <si>
    <t>De constitución</t>
  </si>
  <si>
    <t>Existencias Iniciales (sin IVA)</t>
  </si>
  <si>
    <t>Total Inversión (sin IVA)</t>
  </si>
  <si>
    <t>Realizable</t>
  </si>
  <si>
    <t>HP IVA soportado inversiones</t>
  </si>
  <si>
    <t>HP IVA soportado existencias</t>
  </si>
  <si>
    <t>Tesorería inicial / Disponible</t>
  </si>
  <si>
    <t>Caja y dinero en efectivo en el banco</t>
  </si>
  <si>
    <t>Plan de Financiación</t>
  </si>
  <si>
    <t>Conceptos</t>
  </si>
  <si>
    <t>Fondos propios</t>
  </si>
  <si>
    <t>Aportaciones no dinerarias</t>
  </si>
  <si>
    <t>Subvenciones / Donaciones</t>
  </si>
  <si>
    <t xml:space="preserve">Recusos ajenos </t>
  </si>
  <si>
    <t>Préstamos/ Leasing / Póliza de crédito</t>
  </si>
  <si>
    <t xml:space="preserve">Recordad completar el cuadro "Total de préstamo" con el tipo de interés y plazo. </t>
  </si>
  <si>
    <t>Total Financiación</t>
  </si>
  <si>
    <t>Recursos propios</t>
  </si>
  <si>
    <t>Total inversión</t>
  </si>
  <si>
    <t xml:space="preserve">Total financiación </t>
  </si>
  <si>
    <t>El total de la inversión tendría que coincidir con la financiación. Es decir, todo lo que necesite para iniciar el negocio debe financiarse con algún recurso, sea propio, subvenciones, prestado,…</t>
  </si>
  <si>
    <t xml:space="preserve">Para facilitar el cálculo, se considera que el préstamo se concede sin carencia. </t>
  </si>
  <si>
    <t>Total préstamo</t>
  </si>
  <si>
    <t>Importe del préstamo</t>
  </si>
  <si>
    <t>Plazo de devolución del préstamo (años)</t>
  </si>
  <si>
    <t xml:space="preserve">Cuotas mensuales </t>
  </si>
  <si>
    <t xml:space="preserve">Se considera un tipo de interés fijo por defecto. Modificar en caso de ser diferente. </t>
  </si>
  <si>
    <t xml:space="preserve">Se considera un plazo de 5 años por defecto. Modificar en caso de ser diferente. </t>
  </si>
  <si>
    <t>Pronóstico de Ventas y Compras - Año 1</t>
  </si>
  <si>
    <t>Pronóstico de Ventas y Compras - Año 2 y Año 3</t>
  </si>
  <si>
    <t>Año 2</t>
  </si>
  <si>
    <r>
      <t xml:space="preserve">Incremento </t>
    </r>
    <r>
      <rPr>
        <b/>
        <sz val="11"/>
        <color theme="1"/>
        <rFont val="Calibri"/>
        <family val="2"/>
      </rPr>
      <t xml:space="preserve">ventas </t>
    </r>
    <r>
      <rPr>
        <sz val="11"/>
        <color theme="1"/>
        <rFont val="Calibri"/>
        <family val="2"/>
      </rPr>
      <t>(%)</t>
    </r>
  </si>
  <si>
    <t>Total ventas (€)</t>
  </si>
  <si>
    <r>
      <rPr>
        <sz val="11"/>
        <color theme="1"/>
        <rFont val="Calibri"/>
        <family val="2"/>
      </rPr>
      <t xml:space="preserve">Incremento </t>
    </r>
    <r>
      <rPr>
        <b/>
        <sz val="11"/>
        <color theme="1"/>
        <rFont val="Calibri"/>
        <family val="2"/>
      </rPr>
      <t>costes variables</t>
    </r>
    <r>
      <rPr>
        <sz val="11"/>
        <color theme="1"/>
        <rFont val="Calibri"/>
        <family val="2"/>
      </rPr>
      <t xml:space="preserve"> (%)</t>
    </r>
  </si>
  <si>
    <t>Total Costes variables (€)</t>
  </si>
  <si>
    <t>Especificar cuánto aumentarán las ventas y los costes variables del Año 2. Por defecto se consideran iguales.</t>
  </si>
  <si>
    <t xml:space="preserve">Estacionalidad </t>
  </si>
  <si>
    <t>Porcentaje</t>
  </si>
  <si>
    <t>Especificar cuánto aumentarán las ventas y los costes variables del Año 3. Por defecto se consideran iguales.</t>
  </si>
  <si>
    <t xml:space="preserve">Margen de ventas </t>
  </si>
  <si>
    <t>Producto / Servicio</t>
  </si>
  <si>
    <t>Ventas €</t>
  </si>
  <si>
    <t>Peso Ventas %</t>
  </si>
  <si>
    <t>Coste €</t>
  </si>
  <si>
    <t xml:space="preserve">Peso Coste % </t>
  </si>
  <si>
    <t>Margen €</t>
  </si>
  <si>
    <t>Margen %</t>
  </si>
  <si>
    <t>Peso Margen %</t>
  </si>
  <si>
    <t>Ventas/Costes %</t>
  </si>
  <si>
    <t xml:space="preserve">Ventas </t>
  </si>
  <si>
    <t>Precio                        (sin IVA)</t>
  </si>
  <si>
    <t>Producto / Servicio 1</t>
  </si>
  <si>
    <t xml:space="preserve">Unidades   </t>
  </si>
  <si>
    <t>Producto / Servicio 3</t>
  </si>
  <si>
    <t>Producto / Servicio 4</t>
  </si>
  <si>
    <t>Producto / Servicio 2</t>
  </si>
  <si>
    <t>Total Acumulado</t>
  </si>
  <si>
    <t xml:space="preserve">Costes Variables </t>
  </si>
  <si>
    <t>Coste (sin IVA)</t>
  </si>
  <si>
    <t>Comisiones</t>
  </si>
  <si>
    <t>Otros gastos variables</t>
  </si>
  <si>
    <t>Total Otros gastos variables</t>
  </si>
  <si>
    <t>Total gastos variables</t>
  </si>
  <si>
    <t xml:space="preserve">·· Se prevé un máximo de 4 categorías de productos/servicios diferentes. </t>
  </si>
  <si>
    <r>
      <rPr>
        <i/>
        <sz val="11"/>
        <color rgb="FF404040"/>
        <rFont val="Calibri"/>
        <family val="2"/>
      </rPr>
      <t xml:space="preserve">·· Los </t>
    </r>
    <r>
      <rPr>
        <b/>
        <i/>
        <sz val="11"/>
        <color rgb="FF404040"/>
        <rFont val="Calibri"/>
        <family val="2"/>
      </rPr>
      <t>costes variables</t>
    </r>
    <r>
      <rPr>
        <i/>
        <sz val="11"/>
        <color rgb="FF404040"/>
        <rFont val="Calibri"/>
        <family val="2"/>
      </rPr>
      <t xml:space="preserve"> son aquellos que varían según la cantidad vendida. Por ejemplo, zapatos cuyo precio de venta son 100€ y tienen un coste de fabricación unitario de 50€. Su coste variable son 50€. </t>
    </r>
  </si>
  <si>
    <r>
      <t xml:space="preserve">Costes fijos - Año 3 </t>
    </r>
    <r>
      <rPr>
        <b/>
        <sz val="18"/>
        <color rgb="FFFFFFFF"/>
        <rFont val="Calibri"/>
        <family val="2"/>
      </rPr>
      <t>(€)</t>
    </r>
  </si>
  <si>
    <r>
      <t xml:space="preserve">Costes fijos - Año 2 </t>
    </r>
    <r>
      <rPr>
        <b/>
        <sz val="18"/>
        <color rgb="FFFFFFFF"/>
        <rFont val="Calibri"/>
        <family val="2"/>
      </rPr>
      <t>(€)</t>
    </r>
  </si>
  <si>
    <r>
      <t xml:space="preserve">Costes fijos - Año 1 </t>
    </r>
    <r>
      <rPr>
        <b/>
        <sz val="18"/>
        <color rgb="FFFFFFFF"/>
        <rFont val="Calibri"/>
        <family val="2"/>
      </rPr>
      <t>(€)</t>
    </r>
  </si>
  <si>
    <t>Sueldos y salarios (importe bruto)</t>
  </si>
  <si>
    <t>Cargas Seguridad Social</t>
  </si>
  <si>
    <t>Tributos</t>
  </si>
  <si>
    <t xml:space="preserve">Suministros </t>
  </si>
  <si>
    <t xml:space="preserve">Servicio de profesionales independientes </t>
  </si>
  <si>
    <t>Material oficina y limpieza</t>
  </si>
  <si>
    <t>Publicidad y propaganda</t>
  </si>
  <si>
    <t xml:space="preserve">Primas de seguros </t>
  </si>
  <si>
    <t>Mantenimiento y reparación</t>
  </si>
  <si>
    <t>Alquiler</t>
  </si>
  <si>
    <t>Gastos varios</t>
  </si>
  <si>
    <t>Otros gastos explotación</t>
  </si>
  <si>
    <t>Total año 1</t>
  </si>
  <si>
    <t>Total año 2</t>
  </si>
  <si>
    <t>Total año 3</t>
  </si>
  <si>
    <t>Ejemplos</t>
  </si>
  <si>
    <t>·· Indicar los costes fijos mensuales. Si alguno fuera anual, se puede anotar el mes en que se paga o prorratearlo entre los 12 meses.</t>
  </si>
  <si>
    <t>Cuenta de resultados  (P&amp;G)</t>
  </si>
  <si>
    <t>Año 1</t>
  </si>
  <si>
    <t>Todas las cifras son SIN IVA o Impuesto Equivalente</t>
  </si>
  <si>
    <t xml:space="preserve">No modificar este cuadro </t>
  </si>
  <si>
    <t>Ventas</t>
  </si>
  <si>
    <t>Costes variables de compra y venta</t>
  </si>
  <si>
    <t>Coste de la M.O.D.</t>
  </si>
  <si>
    <t>Margen Bruto s/Ventas</t>
  </si>
  <si>
    <t xml:space="preserve">Total Gastos Fijos </t>
  </si>
  <si>
    <t>Amortizaciones</t>
  </si>
  <si>
    <t>B.A.I.T (Rdo antes intereses e imptos)</t>
  </si>
  <si>
    <t>Ingresos Financeros</t>
  </si>
  <si>
    <t xml:space="preserve">Gastos Financieros </t>
  </si>
  <si>
    <t xml:space="preserve">Resultado Financiero </t>
  </si>
  <si>
    <t>B.A.I (Resultado antes Impuestos)</t>
  </si>
  <si>
    <t>Res. Extraordinarios</t>
  </si>
  <si>
    <t xml:space="preserve">Resultado del periodo </t>
  </si>
  <si>
    <t xml:space="preserve">Res. Acumulado Ejercicio </t>
  </si>
  <si>
    <t>Beneficio:</t>
  </si>
  <si>
    <t>Ventas mes/año (euros)</t>
  </si>
  <si>
    <t>Año1</t>
  </si>
  <si>
    <t>% / Ventas</t>
  </si>
  <si>
    <t>Variación</t>
  </si>
  <si>
    <t xml:space="preserve">Análisis de Cuenta de resultados  -  3 años </t>
  </si>
  <si>
    <t>Punto de Equilibrio - 3 años</t>
  </si>
  <si>
    <t>Volumen de ventas a partir de las cuales se generan beneficios</t>
  </si>
  <si>
    <t xml:space="preserve">Punto Equilibrio anual (€) </t>
  </si>
  <si>
    <t>Punto Equilibrio mensual (€)</t>
  </si>
  <si>
    <t>Punto Equilibrio diario (€)</t>
  </si>
  <si>
    <t>No se considera la temporalidad</t>
  </si>
  <si>
    <t>Se consideran 22 días laborables al mes.</t>
  </si>
  <si>
    <t>Plan de Tesorería   -  3 Anys</t>
  </si>
  <si>
    <t>No modificar este cuadro</t>
  </si>
  <si>
    <t>IVA Repercutido</t>
  </si>
  <si>
    <t>IVA Soportado</t>
  </si>
  <si>
    <t>Concepto</t>
  </si>
  <si>
    <t xml:space="preserve">Cobro de ventas </t>
  </si>
  <si>
    <t>I.V.A. Repercutido</t>
  </si>
  <si>
    <t>I.V.A. Soportado</t>
  </si>
  <si>
    <t>Pago de compras y costes variables</t>
  </si>
  <si>
    <t xml:space="preserve">Trabajos realizados por otras empresas </t>
  </si>
  <si>
    <t>Devolución préstamo</t>
  </si>
  <si>
    <t>Pago inversiones año 1</t>
  </si>
  <si>
    <t>Total Entradas (2)</t>
  </si>
  <si>
    <t>Total Salidas (3)</t>
  </si>
  <si>
    <t>Liquidación IVA</t>
  </si>
  <si>
    <t>Compensación IVA (4)</t>
  </si>
  <si>
    <t>Tesorería del periodo = (2)+(3)+(4)</t>
  </si>
  <si>
    <t>Saldo final = Tesorería periodo +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</si>
</sst>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#,##0_ ;[Red]\-#,##0\ "/>
    <numFmt numFmtId="166" formatCode="#,##0_);\(#,##0\)"/>
    <numFmt numFmtId="167" formatCode="0.00000%"/>
    <numFmt numFmtId="168" formatCode="#,##0\ &quot;€&quot;"/>
    <numFmt numFmtId="169" formatCode="#,##0.00\ &quot;€&quot;"/>
  </numFmts>
  <fonts count="75" x14ac:knownFonts="1">
    <font>
      <sz val="12"/>
      <color rgb="FF000000"/>
      <name val="Times New Roman"/>
    </font>
    <font>
      <sz val="11"/>
      <color theme="1"/>
      <name val="Calibri"/>
      <family val="2"/>
    </font>
    <font>
      <sz val="12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Arial"/>
      <family val="2"/>
    </font>
    <font>
      <i/>
      <sz val="11"/>
      <name val="Calibri"/>
      <family val="2"/>
    </font>
    <font>
      <sz val="12"/>
      <color rgb="FF000000"/>
      <name val="Times New Roman"/>
      <family val="1"/>
    </font>
    <font>
      <b/>
      <i/>
      <sz val="10"/>
      <color theme="1"/>
      <name val="Calibri"/>
      <family val="2"/>
    </font>
    <font>
      <i/>
      <sz val="10"/>
      <color rgb="FF000000"/>
      <name val="Times New Roman"/>
      <family val="1"/>
    </font>
    <font>
      <sz val="11"/>
      <color theme="0"/>
      <name val="Calibri"/>
      <family val="2"/>
    </font>
    <font>
      <sz val="12"/>
      <color theme="0"/>
      <name val="Times New Roman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24"/>
      <color theme="0"/>
      <name val="Calibri"/>
      <family val="2"/>
    </font>
    <font>
      <b/>
      <sz val="11"/>
      <color rgb="FFFFFFFF"/>
      <name val="Calibri"/>
      <family val="2"/>
    </font>
    <font>
      <sz val="12"/>
      <color rgb="FFFFFFFF"/>
      <name val="Times New Roman"/>
      <family val="1"/>
    </font>
    <font>
      <b/>
      <sz val="10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i/>
      <sz val="11"/>
      <color rgb="FF757171"/>
      <name val="Calibri"/>
      <family val="2"/>
    </font>
    <font>
      <sz val="24"/>
      <color rgb="FFFFFFFF"/>
      <name val="Calibri"/>
      <family val="2"/>
    </font>
    <font>
      <b/>
      <sz val="12"/>
      <color rgb="FFFFFFFF"/>
      <name val="Calibri"/>
      <family val="2"/>
    </font>
    <font>
      <i/>
      <sz val="10"/>
      <color rgb="FF808080"/>
      <name val="Calibri"/>
      <family val="2"/>
    </font>
    <font>
      <b/>
      <i/>
      <sz val="10"/>
      <color rgb="FFBFBFBF"/>
      <name val="Calibri"/>
      <family val="2"/>
    </font>
    <font>
      <i/>
      <sz val="10"/>
      <color rgb="FFBFBFBF"/>
      <name val="Calibri"/>
      <family val="2"/>
    </font>
    <font>
      <b/>
      <i/>
      <sz val="10"/>
      <color rgb="FF808080"/>
      <name val="Calibri"/>
      <family val="2"/>
    </font>
    <font>
      <b/>
      <i/>
      <sz val="10"/>
      <color rgb="FF595959"/>
      <name val="Calibri"/>
      <family val="2"/>
    </font>
    <font>
      <i/>
      <sz val="10"/>
      <color rgb="FF595959"/>
      <name val="Calibri"/>
      <family val="2"/>
    </font>
    <font>
      <b/>
      <sz val="24"/>
      <color theme="0"/>
      <name val="Calibri"/>
      <family val="2"/>
    </font>
    <font>
      <b/>
      <sz val="24"/>
      <color theme="0"/>
      <name val="Times New Roman"/>
      <family val="1"/>
    </font>
    <font>
      <sz val="10"/>
      <color rgb="FF595959"/>
      <name val="Calibri"/>
      <family val="2"/>
    </font>
    <font>
      <b/>
      <sz val="10"/>
      <color rgb="FF595959"/>
      <name val="Calibri"/>
      <family val="2"/>
    </font>
    <font>
      <i/>
      <sz val="11"/>
      <color rgb="FF40404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16"/>
      <color rgb="FFFFFFFF"/>
      <name val="Calibri"/>
      <family val="2"/>
    </font>
    <font>
      <i/>
      <sz val="11"/>
      <color rgb="FF595959"/>
      <name val="Calibri"/>
      <family val="2"/>
    </font>
    <font>
      <b/>
      <sz val="20"/>
      <color theme="0"/>
      <name val="Calibri"/>
      <family val="2"/>
    </font>
    <font>
      <sz val="14"/>
      <color rgb="FFFFFFFF"/>
      <name val="Calibri"/>
      <family val="2"/>
    </font>
    <font>
      <sz val="12"/>
      <color rgb="FF000000"/>
      <name val="Calibri"/>
      <family val="2"/>
    </font>
    <font>
      <sz val="11"/>
      <color rgb="FF595959"/>
      <name val="Calibri"/>
      <family val="2"/>
    </font>
    <font>
      <i/>
      <sz val="12"/>
      <color rgb="FF595959"/>
      <name val="Calibri"/>
      <family val="2"/>
    </font>
    <font>
      <b/>
      <i/>
      <sz val="12"/>
      <color rgb="FF595959"/>
      <name val="Calibri"/>
      <family val="2"/>
    </font>
    <font>
      <b/>
      <sz val="24"/>
      <color rgb="FFFFFFFF"/>
      <name val="Calibri"/>
      <family val="2"/>
    </font>
    <font>
      <b/>
      <sz val="18"/>
      <color rgb="FFFFFFFF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i/>
      <sz val="11"/>
      <color rgb="FF404040"/>
      <name val="Calibri"/>
      <family val="2"/>
    </font>
    <font>
      <sz val="12"/>
      <color theme="0"/>
      <name val="Calibri"/>
      <family val="2"/>
    </font>
    <font>
      <b/>
      <sz val="14"/>
      <color rgb="FF000000"/>
      <name val="Calibri"/>
      <family val="2"/>
    </font>
    <font>
      <sz val="24"/>
      <color rgb="FF000000"/>
      <name val="Calibri"/>
      <family val="2"/>
    </font>
    <font>
      <b/>
      <sz val="16"/>
      <color rgb="FFFFFFFF"/>
      <name val="Calibri"/>
      <family val="2"/>
    </font>
    <font>
      <sz val="14"/>
      <color rgb="FFFF0000"/>
      <name val="Calibri"/>
      <family val="2"/>
    </font>
    <font>
      <sz val="14"/>
      <color rgb="FFFF0000"/>
      <name val="Times New Roman"/>
      <family val="1"/>
    </font>
    <font>
      <sz val="11"/>
      <color theme="0" tint="-0.34998626667073579"/>
      <name val="Calibri"/>
      <family val="2"/>
    </font>
    <font>
      <i/>
      <sz val="12"/>
      <color theme="0" tint="-0.34998626667073579"/>
      <name val="Calibri"/>
      <family val="2"/>
    </font>
    <font>
      <i/>
      <sz val="12"/>
      <color theme="1"/>
      <name val="Calibri"/>
      <family val="2"/>
    </font>
    <font>
      <sz val="12"/>
      <name val="Calibri"/>
      <family val="2"/>
      <scheme val="minor"/>
    </font>
    <font>
      <b/>
      <i/>
      <sz val="14"/>
      <color rgb="FF404040"/>
      <name val="Calibri"/>
      <family val="2"/>
    </font>
    <font>
      <sz val="12"/>
      <color rgb="FF000000"/>
      <name val="Segoe UI"/>
      <family val="2"/>
    </font>
    <font>
      <sz val="16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i/>
      <sz val="12"/>
      <color theme="0" tint="-0.499984740745262"/>
      <name val="Calibri"/>
      <family val="2"/>
    </font>
    <font>
      <b/>
      <sz val="11"/>
      <name val="Calibri"/>
      <family val="2"/>
    </font>
    <font>
      <sz val="12"/>
      <color rgb="FFFF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2F2F2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A0E0E0"/>
      </patternFill>
    </fill>
    <fill>
      <patternFill patternType="solid">
        <fgColor theme="0"/>
        <bgColor rgb="FFE3E3E3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28734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58ED4"/>
        <bgColor indexed="64"/>
      </patternFill>
    </fill>
    <fill>
      <patternFill patternType="solid">
        <fgColor rgb="FF35825D"/>
        <bgColor indexed="64"/>
      </patternFill>
    </fill>
    <fill>
      <patternFill patternType="solid">
        <fgColor rgb="FF79AD9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A0E0E0"/>
      </patternFill>
    </fill>
    <fill>
      <patternFill patternType="solid">
        <fgColor theme="0" tint="-0.14999847407452621"/>
        <bgColor rgb="FFD8D8D8"/>
      </patternFill>
    </fill>
  </fills>
  <borders count="7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/>
      <right style="thin">
        <color rgb="FF80808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2" tint="-0.34998626667073579"/>
      </top>
      <bottom style="thin">
        <color theme="2" tint="-0.34998626667073579"/>
      </bottom>
      <diagonal/>
    </border>
    <border>
      <left/>
      <right/>
      <top style="thin">
        <color theme="2" tint="-0.34998626667073579"/>
      </top>
      <bottom/>
      <diagonal/>
    </border>
    <border>
      <left/>
      <right/>
      <top/>
      <bottom style="thin">
        <color theme="2" tint="-0.34998626667073579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theme="2" tint="-0.34998626667073579"/>
      </top>
      <bottom style="thin">
        <color indexed="64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614">
    <xf numFmtId="0" fontId="0" fillId="0" borderId="0" xfId="0"/>
    <xf numFmtId="0" fontId="1" fillId="0" borderId="0" xfId="0" applyFont="1"/>
    <xf numFmtId="3" fontId="4" fillId="0" borderId="0" xfId="0" applyNumberFormat="1" applyFont="1"/>
    <xf numFmtId="3" fontId="1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9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1" fontId="1" fillId="3" borderId="2" xfId="0" applyNumberFormat="1" applyFont="1" applyFill="1" applyBorder="1" applyAlignment="1">
      <alignment horizontal="right"/>
    </xf>
    <xf numFmtId="3" fontId="3" fillId="0" borderId="0" xfId="0" applyNumberFormat="1" applyFont="1"/>
    <xf numFmtId="3" fontId="4" fillId="0" borderId="0" xfId="0" applyNumberFormat="1" applyFont="1" applyAlignment="1">
      <alignment wrapText="1"/>
    </xf>
    <xf numFmtId="3" fontId="5" fillId="0" borderId="0" xfId="0" applyNumberFormat="1" applyFont="1"/>
    <xf numFmtId="3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1" fillId="4" borderId="0" xfId="0" applyNumberFormat="1" applyFont="1" applyFill="1"/>
    <xf numFmtId="0" fontId="1" fillId="0" borderId="0" xfId="0" applyFont="1" applyAlignment="1">
      <alignment vertical="center"/>
    </xf>
    <xf numFmtId="3" fontId="5" fillId="2" borderId="3" xfId="0" applyNumberFormat="1" applyFont="1" applyFill="1" applyBorder="1"/>
    <xf numFmtId="3" fontId="4" fillId="0" borderId="0" xfId="0" applyNumberFormat="1" applyFont="1" applyAlignment="1">
      <alignment vertical="center"/>
    </xf>
    <xf numFmtId="3" fontId="1" fillId="4" borderId="0" xfId="0" applyNumberFormat="1" applyFont="1" applyFill="1" applyAlignment="1">
      <alignment horizontal="right"/>
    </xf>
    <xf numFmtId="0" fontId="1" fillId="4" borderId="0" xfId="0" applyFont="1" applyFill="1"/>
    <xf numFmtId="3" fontId="1" fillId="3" borderId="14" xfId="0" applyNumberFormat="1" applyFont="1" applyFill="1" applyBorder="1"/>
    <xf numFmtId="3" fontId="3" fillId="3" borderId="14" xfId="0" applyNumberFormat="1" applyFont="1" applyFill="1" applyBorder="1"/>
    <xf numFmtId="3" fontId="8" fillId="3" borderId="14" xfId="0" applyNumberFormat="1" applyFont="1" applyFill="1" applyBorder="1" applyAlignment="1">
      <alignment horizontal="left" vertical="center"/>
    </xf>
    <xf numFmtId="9" fontId="3" fillId="4" borderId="14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4" borderId="0" xfId="0" applyFont="1" applyFill="1" applyAlignment="1">
      <alignment vertical="center"/>
    </xf>
    <xf numFmtId="3" fontId="3" fillId="4" borderId="0" xfId="0" applyNumberFormat="1" applyFont="1" applyFill="1" applyAlignment="1">
      <alignment vertical="center"/>
    </xf>
    <xf numFmtId="0" fontId="16" fillId="0" borderId="0" xfId="0" applyFont="1"/>
    <xf numFmtId="3" fontId="11" fillId="4" borderId="0" xfId="0" applyNumberFormat="1" applyFont="1" applyFill="1"/>
    <xf numFmtId="9" fontId="1" fillId="4" borderId="0" xfId="0" applyNumberFormat="1" applyFont="1" applyFill="1"/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vertical="center"/>
    </xf>
    <xf numFmtId="3" fontId="4" fillId="4" borderId="0" xfId="0" applyNumberFormat="1" applyFont="1" applyFill="1"/>
    <xf numFmtId="3" fontId="5" fillId="4" borderId="0" xfId="0" applyNumberFormat="1" applyFont="1" applyFill="1"/>
    <xf numFmtId="3" fontId="4" fillId="4" borderId="0" xfId="0" applyNumberFormat="1" applyFont="1" applyFill="1" applyAlignment="1">
      <alignment wrapText="1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0" fontId="1" fillId="3" borderId="3" xfId="0" applyFont="1" applyFill="1" applyBorder="1"/>
    <xf numFmtId="0" fontId="1" fillId="6" borderId="3" xfId="0" applyFont="1" applyFill="1" applyBorder="1"/>
    <xf numFmtId="3" fontId="1" fillId="7" borderId="3" xfId="0" applyNumberFormat="1" applyFont="1" applyFill="1" applyBorder="1"/>
    <xf numFmtId="0" fontId="4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/>
    <xf numFmtId="0" fontId="6" fillId="3" borderId="3" xfId="0" applyFont="1" applyFill="1" applyBorder="1" applyAlignment="1">
      <alignment horizontal="left" vertical="center"/>
    </xf>
    <xf numFmtId="3" fontId="1" fillId="3" borderId="3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3" fontId="1" fillId="2" borderId="3" xfId="0" applyNumberFormat="1" applyFont="1" applyFill="1" applyBorder="1"/>
    <xf numFmtId="3" fontId="1" fillId="2" borderId="3" xfId="0" applyNumberFormat="1" applyFont="1" applyFill="1" applyBorder="1" applyAlignment="1">
      <alignment horizontal="center"/>
    </xf>
    <xf numFmtId="0" fontId="1" fillId="4" borderId="3" xfId="0" applyFont="1" applyFill="1" applyBorder="1"/>
    <xf numFmtId="3" fontId="1" fillId="0" borderId="3" xfId="0" applyNumberFormat="1" applyFont="1" applyBorder="1"/>
    <xf numFmtId="0" fontId="3" fillId="3" borderId="3" xfId="0" applyFont="1" applyFill="1" applyBorder="1"/>
    <xf numFmtId="3" fontId="3" fillId="2" borderId="3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167" fontId="1" fillId="2" borderId="3" xfId="0" applyNumberFormat="1" applyFont="1" applyFill="1" applyBorder="1"/>
    <xf numFmtId="3" fontId="1" fillId="3" borderId="3" xfId="0" applyNumberFormat="1" applyFont="1" applyFill="1" applyBorder="1"/>
    <xf numFmtId="3" fontId="3" fillId="2" borderId="3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right"/>
    </xf>
    <xf numFmtId="3" fontId="8" fillId="3" borderId="3" xfId="0" applyNumberFormat="1" applyFont="1" applyFill="1" applyBorder="1" applyAlignment="1">
      <alignment horizontal="left" vertical="center"/>
    </xf>
    <xf numFmtId="3" fontId="3" fillId="2" borderId="3" xfId="0" applyNumberFormat="1" applyFont="1" applyFill="1" applyBorder="1"/>
    <xf numFmtId="3" fontId="3" fillId="3" borderId="3" xfId="0" applyNumberFormat="1" applyFont="1" applyFill="1" applyBorder="1"/>
    <xf numFmtId="3" fontId="15" fillId="3" borderId="3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right" vertical="center"/>
    </xf>
    <xf numFmtId="1" fontId="1" fillId="2" borderId="3" xfId="0" applyNumberFormat="1" applyFont="1" applyFill="1" applyBorder="1"/>
    <xf numFmtId="3" fontId="1" fillId="2" borderId="3" xfId="0" applyNumberFormat="1" applyFont="1" applyFill="1" applyBorder="1" applyAlignment="1">
      <alignment horizontal="right" vertical="center"/>
    </xf>
    <xf numFmtId="9" fontId="1" fillId="2" borderId="3" xfId="0" applyNumberFormat="1" applyFont="1" applyFill="1" applyBorder="1" applyAlignment="1">
      <alignment vertical="center"/>
    </xf>
    <xf numFmtId="3" fontId="1" fillId="6" borderId="3" xfId="0" applyNumberFormat="1" applyFont="1" applyFill="1" applyBorder="1"/>
    <xf numFmtId="9" fontId="1" fillId="6" borderId="3" xfId="0" applyNumberFormat="1" applyFont="1" applyFill="1" applyBorder="1"/>
    <xf numFmtId="3" fontId="1" fillId="6" borderId="3" xfId="0" applyNumberFormat="1" applyFont="1" applyFill="1" applyBorder="1" applyAlignment="1">
      <alignment horizontal="right"/>
    </xf>
    <xf numFmtId="3" fontId="4" fillId="2" borderId="3" xfId="0" applyNumberFormat="1" applyFont="1" applyFill="1" applyBorder="1"/>
    <xf numFmtId="3" fontId="4" fillId="3" borderId="3" xfId="0" applyNumberFormat="1" applyFont="1" applyFill="1" applyBorder="1"/>
    <xf numFmtId="3" fontId="5" fillId="3" borderId="3" xfId="0" applyNumberFormat="1" applyFont="1" applyFill="1" applyBorder="1"/>
    <xf numFmtId="3" fontId="10" fillId="3" borderId="3" xfId="0" applyNumberFormat="1" applyFont="1" applyFill="1" applyBorder="1" applyAlignment="1">
      <alignment horizontal="left" vertical="center"/>
    </xf>
    <xf numFmtId="9" fontId="10" fillId="3" borderId="3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left" wrapText="1"/>
    </xf>
    <xf numFmtId="3" fontId="5" fillId="2" borderId="3" xfId="0" applyNumberFormat="1" applyFont="1" applyFill="1" applyBorder="1" applyAlignment="1">
      <alignment wrapText="1"/>
    </xf>
    <xf numFmtId="3" fontId="5" fillId="3" borderId="3" xfId="0" applyNumberFormat="1" applyFont="1" applyFill="1" applyBorder="1" applyAlignment="1">
      <alignment horizontal="left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0" fontId="17" fillId="9" borderId="3" xfId="0" applyFont="1" applyFill="1" applyBorder="1"/>
    <xf numFmtId="1" fontId="17" fillId="4" borderId="3" xfId="0" applyNumberFormat="1" applyFont="1" applyFill="1" applyBorder="1" applyAlignment="1">
      <alignment horizontal="center" vertical="center"/>
    </xf>
    <xf numFmtId="0" fontId="17" fillId="10" borderId="3" xfId="0" applyFont="1" applyFill="1" applyBorder="1" applyAlignment="1">
      <alignment horizontal="center"/>
    </xf>
    <xf numFmtId="0" fontId="17" fillId="6" borderId="3" xfId="0" applyFont="1" applyFill="1" applyBorder="1"/>
    <xf numFmtId="3" fontId="17" fillId="5" borderId="3" xfId="0" applyNumberFormat="1" applyFont="1" applyFill="1" applyBorder="1"/>
    <xf numFmtId="10" fontId="19" fillId="10" borderId="3" xfId="0" applyNumberFormat="1" applyFont="1" applyFill="1" applyBorder="1"/>
    <xf numFmtId="3" fontId="19" fillId="10" borderId="3" xfId="0" applyNumberFormat="1" applyFont="1" applyFill="1" applyBorder="1"/>
    <xf numFmtId="164" fontId="17" fillId="5" borderId="3" xfId="0" applyNumberFormat="1" applyFont="1" applyFill="1" applyBorder="1"/>
    <xf numFmtId="3" fontId="17" fillId="7" borderId="3" xfId="0" applyNumberFormat="1" applyFont="1" applyFill="1" applyBorder="1"/>
    <xf numFmtId="0" fontId="17" fillId="9" borderId="3" xfId="0" applyFont="1" applyFill="1" applyBorder="1" applyAlignment="1">
      <alignment vertical="center"/>
    </xf>
    <xf numFmtId="0" fontId="17" fillId="11" borderId="3" xfId="0" applyFont="1" applyFill="1" applyBorder="1" applyAlignment="1">
      <alignment horizontal="center" vertical="center"/>
    </xf>
    <xf numFmtId="9" fontId="17" fillId="3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vertical="center"/>
    </xf>
    <xf numFmtId="0" fontId="18" fillId="4" borderId="0" xfId="0" applyFont="1" applyFill="1"/>
    <xf numFmtId="0" fontId="17" fillId="3" borderId="3" xfId="0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/>
    </xf>
    <xf numFmtId="0" fontId="18" fillId="4" borderId="3" xfId="0" applyFont="1" applyFill="1" applyBorder="1"/>
    <xf numFmtId="3" fontId="1" fillId="13" borderId="3" xfId="0" applyNumberFormat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3" fontId="4" fillId="4" borderId="3" xfId="0" applyNumberFormat="1" applyFont="1" applyFill="1" applyBorder="1" applyAlignment="1">
      <alignment vertical="center"/>
    </xf>
    <xf numFmtId="0" fontId="1" fillId="13" borderId="3" xfId="0" applyFont="1" applyFill="1" applyBorder="1" applyAlignment="1">
      <alignment vertical="center"/>
    </xf>
    <xf numFmtId="0" fontId="3" fillId="14" borderId="4" xfId="0" applyFont="1" applyFill="1" applyBorder="1" applyAlignment="1">
      <alignment horizontal="left" vertical="center"/>
    </xf>
    <xf numFmtId="3" fontId="3" fillId="14" borderId="4" xfId="0" applyNumberFormat="1" applyFont="1" applyFill="1" applyBorder="1" applyAlignment="1">
      <alignment horizontal="right" vertical="center"/>
    </xf>
    <xf numFmtId="9" fontId="3" fillId="14" borderId="4" xfId="0" applyNumberFormat="1" applyFont="1" applyFill="1" applyBorder="1" applyAlignment="1">
      <alignment horizontal="right" vertical="center"/>
    </xf>
    <xf numFmtId="3" fontId="3" fillId="14" borderId="4" xfId="0" applyNumberFormat="1" applyFont="1" applyFill="1" applyBorder="1" applyAlignment="1">
      <alignment vertical="center"/>
    </xf>
    <xf numFmtId="3" fontId="3" fillId="14" borderId="3" xfId="0" applyNumberFormat="1" applyFont="1" applyFill="1" applyBorder="1" applyAlignment="1">
      <alignment vertical="center"/>
    </xf>
    <xf numFmtId="0" fontId="22" fillId="15" borderId="4" xfId="0" applyFont="1" applyFill="1" applyBorder="1" applyAlignment="1">
      <alignment horizontal="left" vertical="center"/>
    </xf>
    <xf numFmtId="3" fontId="22" fillId="15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166" fontId="22" fillId="15" borderId="3" xfId="0" applyNumberFormat="1" applyFont="1" applyFill="1" applyBorder="1" applyAlignment="1">
      <alignment horizontal="center" vertical="center" wrapText="1"/>
    </xf>
    <xf numFmtId="3" fontId="6" fillId="14" borderId="3" xfId="0" applyNumberFormat="1" applyFont="1" applyFill="1" applyBorder="1"/>
    <xf numFmtId="3" fontId="6" fillId="14" borderId="4" xfId="0" applyNumberFormat="1" applyFont="1" applyFill="1" applyBorder="1"/>
    <xf numFmtId="4" fontId="3" fillId="16" borderId="3" xfId="0" applyNumberFormat="1" applyFont="1" applyFill="1" applyBorder="1"/>
    <xf numFmtId="4" fontId="3" fillId="16" borderId="4" xfId="0" applyNumberFormat="1" applyFont="1" applyFill="1" applyBorder="1"/>
    <xf numFmtId="0" fontId="1" fillId="16" borderId="3" xfId="0" applyFont="1" applyFill="1" applyBorder="1"/>
    <xf numFmtId="4" fontId="1" fillId="16" borderId="3" xfId="0" applyNumberFormat="1" applyFont="1" applyFill="1" applyBorder="1"/>
    <xf numFmtId="0" fontId="1" fillId="16" borderId="3" xfId="0" applyFont="1" applyFill="1" applyBorder="1" applyAlignment="1">
      <alignment horizontal="center"/>
    </xf>
    <xf numFmtId="0" fontId="1" fillId="16" borderId="4" xfId="0" applyFont="1" applyFill="1" applyBorder="1" applyAlignment="1">
      <alignment horizontal="center"/>
    </xf>
    <xf numFmtId="4" fontId="1" fillId="16" borderId="4" xfId="0" applyNumberFormat="1" applyFont="1" applyFill="1" applyBorder="1"/>
    <xf numFmtId="0" fontId="1" fillId="16" borderId="2" xfId="0" applyFont="1" applyFill="1" applyBorder="1" applyAlignment="1">
      <alignment horizontal="center"/>
    </xf>
    <xf numFmtId="4" fontId="1" fillId="16" borderId="2" xfId="0" applyNumberFormat="1" applyFont="1" applyFill="1" applyBorder="1"/>
    <xf numFmtId="0" fontId="1" fillId="13" borderId="0" xfId="0" applyFont="1" applyFill="1"/>
    <xf numFmtId="4" fontId="1" fillId="16" borderId="3" xfId="0" applyNumberFormat="1" applyFont="1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2" fillId="15" borderId="4" xfId="0" applyNumberFormat="1" applyFont="1" applyFill="1" applyBorder="1" applyAlignment="1">
      <alignment vertical="center"/>
    </xf>
    <xf numFmtId="9" fontId="22" fillId="15" borderId="4" xfId="0" applyNumberFormat="1" applyFont="1" applyFill="1" applyBorder="1" applyAlignment="1">
      <alignment horizontal="right" vertical="center"/>
    </xf>
    <xf numFmtId="3" fontId="22" fillId="15" borderId="4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24" fillId="15" borderId="3" xfId="0" applyNumberFormat="1" applyFont="1" applyFill="1" applyBorder="1" applyAlignment="1">
      <alignment horizontal="left" vertical="center" wrapText="1"/>
    </xf>
    <xf numFmtId="3" fontId="24" fillId="15" borderId="3" xfId="0" applyNumberFormat="1" applyFont="1" applyFill="1" applyBorder="1" applyAlignment="1">
      <alignment horizontal="right" vertical="center"/>
    </xf>
    <xf numFmtId="3" fontId="5" fillId="14" borderId="3" xfId="0" applyNumberFormat="1" applyFont="1" applyFill="1" applyBorder="1" applyAlignment="1">
      <alignment wrapText="1"/>
    </xf>
    <xf numFmtId="3" fontId="5" fillId="14" borderId="3" xfId="0" applyNumberFormat="1" applyFont="1" applyFill="1" applyBorder="1" applyAlignment="1">
      <alignment horizontal="right" vertical="center"/>
    </xf>
    <xf numFmtId="3" fontId="5" fillId="14" borderId="13" xfId="0" applyNumberFormat="1" applyFont="1" applyFill="1" applyBorder="1" applyAlignment="1">
      <alignment wrapText="1"/>
    </xf>
    <xf numFmtId="3" fontId="5" fillId="14" borderId="13" xfId="0" applyNumberFormat="1" applyFont="1" applyFill="1" applyBorder="1" applyAlignment="1">
      <alignment horizontal="right" vertical="center"/>
    </xf>
    <xf numFmtId="3" fontId="5" fillId="14" borderId="4" xfId="0" applyNumberFormat="1" applyFont="1" applyFill="1" applyBorder="1" applyAlignment="1">
      <alignment wrapText="1"/>
    </xf>
    <xf numFmtId="3" fontId="5" fillId="14" borderId="4" xfId="0" applyNumberFormat="1" applyFont="1" applyFill="1" applyBorder="1" applyAlignment="1">
      <alignment horizontal="right" vertical="center"/>
    </xf>
    <xf numFmtId="3" fontId="22" fillId="15" borderId="3" xfId="0" applyNumberFormat="1" applyFont="1" applyFill="1" applyBorder="1" applyAlignment="1">
      <alignment vertical="center"/>
    </xf>
    <xf numFmtId="3" fontId="22" fillId="15" borderId="3" xfId="0" applyNumberFormat="1" applyFont="1" applyFill="1" applyBorder="1" applyAlignment="1">
      <alignment horizontal="left" vertical="center"/>
    </xf>
    <xf numFmtId="3" fontId="22" fillId="15" borderId="3" xfId="0" applyNumberFormat="1" applyFont="1" applyFill="1" applyBorder="1" applyAlignment="1">
      <alignment vertical="center" wrapText="1"/>
    </xf>
    <xf numFmtId="3" fontId="1" fillId="4" borderId="0" xfId="0" applyNumberFormat="1" applyFont="1" applyFill="1" applyAlignment="1">
      <alignment vertical="center"/>
    </xf>
    <xf numFmtId="3" fontId="3" fillId="14" borderId="3" xfId="0" applyNumberFormat="1" applyFont="1" applyFill="1" applyBorder="1" applyAlignment="1">
      <alignment vertical="center" wrapText="1"/>
    </xf>
    <xf numFmtId="3" fontId="1" fillId="16" borderId="3" xfId="0" applyNumberFormat="1" applyFont="1" applyFill="1" applyBorder="1" applyAlignment="1">
      <alignment vertical="center"/>
    </xf>
    <xf numFmtId="3" fontId="3" fillId="16" borderId="3" xfId="0" applyNumberFormat="1" applyFont="1" applyFill="1" applyBorder="1" applyAlignment="1">
      <alignment vertical="center"/>
    </xf>
    <xf numFmtId="3" fontId="1" fillId="16" borderId="3" xfId="0" applyNumberFormat="1" applyFont="1" applyFill="1" applyBorder="1" applyAlignment="1">
      <alignment vertical="center" wrapText="1"/>
    </xf>
    <xf numFmtId="3" fontId="1" fillId="16" borderId="14" xfId="0" applyNumberFormat="1" applyFont="1" applyFill="1" applyBorder="1" applyAlignment="1">
      <alignment vertical="center" wrapText="1"/>
    </xf>
    <xf numFmtId="3" fontId="1" fillId="16" borderId="14" xfId="0" applyNumberFormat="1" applyFont="1" applyFill="1" applyBorder="1" applyAlignment="1">
      <alignment vertical="center"/>
    </xf>
    <xf numFmtId="3" fontId="3" fillId="16" borderId="14" xfId="0" applyNumberFormat="1" applyFont="1" applyFill="1" applyBorder="1" applyAlignment="1">
      <alignment vertical="center"/>
    </xf>
    <xf numFmtId="3" fontId="1" fillId="16" borderId="0" xfId="0" applyNumberFormat="1" applyFont="1" applyFill="1" applyAlignment="1">
      <alignment vertical="center" wrapText="1"/>
    </xf>
    <xf numFmtId="0" fontId="19" fillId="18" borderId="3" xfId="0" applyFont="1" applyFill="1" applyBorder="1" applyAlignment="1">
      <alignment vertical="center"/>
    </xf>
    <xf numFmtId="3" fontId="19" fillId="18" borderId="3" xfId="0" applyNumberFormat="1" applyFont="1" applyFill="1" applyBorder="1" applyAlignment="1">
      <alignment vertical="center"/>
    </xf>
    <xf numFmtId="0" fontId="20" fillId="18" borderId="3" xfId="0" applyFont="1" applyFill="1" applyBorder="1" applyAlignment="1">
      <alignment vertical="center"/>
    </xf>
    <xf numFmtId="3" fontId="20" fillId="18" borderId="3" xfId="0" applyNumberFormat="1" applyFont="1" applyFill="1" applyBorder="1" applyAlignment="1">
      <alignment horizontal="right" vertical="center"/>
    </xf>
    <xf numFmtId="0" fontId="26" fillId="17" borderId="3" xfId="0" applyFont="1" applyFill="1" applyBorder="1" applyAlignment="1">
      <alignment vertical="center"/>
    </xf>
    <xf numFmtId="0" fontId="26" fillId="13" borderId="3" xfId="0" applyFont="1" applyFill="1" applyBorder="1" applyAlignment="1">
      <alignment vertical="center"/>
    </xf>
    <xf numFmtId="4" fontId="26" fillId="13" borderId="3" xfId="0" applyNumberFormat="1" applyFont="1" applyFill="1" applyBorder="1" applyAlignment="1">
      <alignment vertical="center"/>
    </xf>
    <xf numFmtId="0" fontId="1" fillId="13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27" fillId="2" borderId="3" xfId="0" applyFont="1" applyFill="1" applyBorder="1" applyAlignment="1">
      <alignment vertical="center"/>
    </xf>
    <xf numFmtId="0" fontId="1" fillId="13" borderId="3" xfId="0" applyFont="1" applyFill="1" applyBorder="1"/>
    <xf numFmtId="0" fontId="1" fillId="2" borderId="1" xfId="0" applyFont="1" applyFill="1" applyBorder="1"/>
    <xf numFmtId="0" fontId="1" fillId="2" borderId="19" xfId="0" applyFont="1" applyFill="1" applyBorder="1"/>
    <xf numFmtId="0" fontId="2" fillId="4" borderId="1" xfId="0" applyFont="1" applyFill="1" applyBorder="1"/>
    <xf numFmtId="1" fontId="1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3" fontId="26" fillId="17" borderId="3" xfId="0" applyNumberFormat="1" applyFont="1" applyFill="1" applyBorder="1" applyAlignment="1">
      <alignment vertical="center"/>
    </xf>
    <xf numFmtId="3" fontId="3" fillId="16" borderId="4" xfId="0" applyNumberFormat="1" applyFont="1" applyFill="1" applyBorder="1" applyAlignment="1">
      <alignment vertical="center"/>
    </xf>
    <xf numFmtId="3" fontId="3" fillId="16" borderId="4" xfId="0" applyNumberFormat="1" applyFont="1" applyFill="1" applyBorder="1" applyAlignment="1">
      <alignment horizontal="center" vertical="center"/>
    </xf>
    <xf numFmtId="3" fontId="3" fillId="16" borderId="3" xfId="0" applyNumberFormat="1" applyFont="1" applyFill="1" applyBorder="1"/>
    <xf numFmtId="9" fontId="1" fillId="16" borderId="3" xfId="0" applyNumberFormat="1" applyFont="1" applyFill="1" applyBorder="1" applyAlignment="1">
      <alignment horizontal="center"/>
    </xf>
    <xf numFmtId="9" fontId="1" fillId="16" borderId="3" xfId="0" applyNumberFormat="1" applyFont="1" applyFill="1" applyBorder="1"/>
    <xf numFmtId="3" fontId="1" fillId="16" borderId="3" xfId="0" applyNumberFormat="1" applyFont="1" applyFill="1" applyBorder="1"/>
    <xf numFmtId="3" fontId="25" fillId="18" borderId="3" xfId="0" applyNumberFormat="1" applyFont="1" applyFill="1" applyBorder="1" applyAlignment="1">
      <alignment vertical="center"/>
    </xf>
    <xf numFmtId="3" fontId="22" fillId="18" borderId="3" xfId="0" applyNumberFormat="1" applyFont="1" applyFill="1" applyBorder="1" applyAlignment="1">
      <alignment horizontal="center" vertical="center"/>
    </xf>
    <xf numFmtId="3" fontId="22" fillId="18" borderId="3" xfId="0" applyNumberFormat="1" applyFont="1" applyFill="1" applyBorder="1" applyAlignment="1">
      <alignment vertical="center"/>
    </xf>
    <xf numFmtId="3" fontId="1" fillId="16" borderId="4" xfId="0" applyNumberFormat="1" applyFont="1" applyFill="1" applyBorder="1"/>
    <xf numFmtId="3" fontId="3" fillId="16" borderId="4" xfId="0" applyNumberFormat="1" applyFont="1" applyFill="1" applyBorder="1"/>
    <xf numFmtId="1" fontId="3" fillId="16" borderId="3" xfId="0" applyNumberFormat="1" applyFont="1" applyFill="1" applyBorder="1" applyAlignment="1">
      <alignment horizontal="right"/>
    </xf>
    <xf numFmtId="1" fontId="3" fillId="16" borderId="2" xfId="0" applyNumberFormat="1" applyFont="1" applyFill="1" applyBorder="1" applyAlignment="1">
      <alignment horizontal="right"/>
    </xf>
    <xf numFmtId="3" fontId="1" fillId="16" borderId="14" xfId="0" applyNumberFormat="1" applyFont="1" applyFill="1" applyBorder="1"/>
    <xf numFmtId="3" fontId="3" fillId="16" borderId="14" xfId="0" applyNumberFormat="1" applyFont="1" applyFill="1" applyBorder="1"/>
    <xf numFmtId="3" fontId="29" fillId="18" borderId="3" xfId="0" applyNumberFormat="1" applyFont="1" applyFill="1" applyBorder="1" applyAlignment="1">
      <alignment horizontal="center" vertical="center"/>
    </xf>
    <xf numFmtId="3" fontId="3" fillId="14" borderId="4" xfId="0" applyNumberFormat="1" applyFont="1" applyFill="1" applyBorder="1"/>
    <xf numFmtId="3" fontId="3" fillId="14" borderId="4" xfId="0" applyNumberFormat="1" applyFont="1" applyFill="1" applyBorder="1" applyAlignment="1">
      <alignment horizontal="center"/>
    </xf>
    <xf numFmtId="3" fontId="29" fillId="18" borderId="3" xfId="0" applyNumberFormat="1" applyFont="1" applyFill="1" applyBorder="1" applyAlignment="1">
      <alignment vertical="center"/>
    </xf>
    <xf numFmtId="3" fontId="1" fillId="13" borderId="3" xfId="0" applyNumberFormat="1" applyFont="1" applyFill="1" applyBorder="1"/>
    <xf numFmtId="3" fontId="1" fillId="13" borderId="14" xfId="0" applyNumberFormat="1" applyFont="1" applyFill="1" applyBorder="1"/>
    <xf numFmtId="0" fontId="1" fillId="4" borderId="14" xfId="0" applyFont="1" applyFill="1" applyBorder="1" applyAlignment="1">
      <alignment horizontal="right"/>
    </xf>
    <xf numFmtId="0" fontId="0" fillId="13" borderId="0" xfId="0" applyFill="1"/>
    <xf numFmtId="3" fontId="1" fillId="16" borderId="14" xfId="0" applyNumberFormat="1" applyFont="1" applyFill="1" applyBorder="1" applyAlignment="1">
      <alignment horizontal="right" vertical="center"/>
    </xf>
    <xf numFmtId="3" fontId="3" fillId="14" borderId="14" xfId="0" applyNumberFormat="1" applyFont="1" applyFill="1" applyBorder="1" applyAlignment="1">
      <alignment horizontal="right" vertical="center"/>
    </xf>
    <xf numFmtId="9" fontId="1" fillId="14" borderId="14" xfId="0" applyNumberFormat="1" applyFont="1" applyFill="1" applyBorder="1" applyAlignment="1">
      <alignment horizontal="right" vertical="center"/>
    </xf>
    <xf numFmtId="3" fontId="1" fillId="16" borderId="3" xfId="0" applyNumberFormat="1" applyFont="1" applyFill="1" applyBorder="1" applyAlignment="1">
      <alignment horizontal="right" vertical="center"/>
    </xf>
    <xf numFmtId="9" fontId="1" fillId="16" borderId="3" xfId="0" applyNumberFormat="1" applyFont="1" applyFill="1" applyBorder="1" applyAlignment="1">
      <alignment horizontal="right" vertical="center"/>
    </xf>
    <xf numFmtId="9" fontId="1" fillId="16" borderId="14" xfId="0" applyNumberFormat="1" applyFont="1" applyFill="1" applyBorder="1" applyAlignment="1">
      <alignment horizontal="right" vertical="center"/>
    </xf>
    <xf numFmtId="9" fontId="1" fillId="16" borderId="3" xfId="0" applyNumberFormat="1" applyFont="1" applyFill="1" applyBorder="1" applyAlignment="1">
      <alignment vertical="center"/>
    </xf>
    <xf numFmtId="3" fontId="31" fillId="3" borderId="3" xfId="0" applyNumberFormat="1" applyFont="1" applyFill="1" applyBorder="1"/>
    <xf numFmtId="3" fontId="32" fillId="3" borderId="3" xfId="0" applyNumberFormat="1" applyFont="1" applyFill="1" applyBorder="1"/>
    <xf numFmtId="3" fontId="32" fillId="3" borderId="3" xfId="0" applyNumberFormat="1" applyFont="1" applyFill="1" applyBorder="1" applyAlignment="1">
      <alignment vertical="center"/>
    </xf>
    <xf numFmtId="3" fontId="32" fillId="4" borderId="0" xfId="0" applyNumberFormat="1" applyFont="1" applyFill="1"/>
    <xf numFmtId="0" fontId="4" fillId="13" borderId="3" xfId="0" applyFont="1" applyFill="1" applyBorder="1" applyAlignment="1">
      <alignment vertical="center"/>
    </xf>
    <xf numFmtId="3" fontId="4" fillId="13" borderId="0" xfId="0" applyNumberFormat="1" applyFont="1" applyFill="1"/>
    <xf numFmtId="0" fontId="38" fillId="13" borderId="3" xfId="0" applyFont="1" applyFill="1" applyBorder="1" applyAlignment="1">
      <alignment vertical="center"/>
    </xf>
    <xf numFmtId="0" fontId="39" fillId="13" borderId="3" xfId="0" applyFont="1" applyFill="1" applyBorder="1" applyAlignment="1">
      <alignment horizontal="center" vertical="center"/>
    </xf>
    <xf numFmtId="0" fontId="34" fillId="13" borderId="3" xfId="0" applyFont="1" applyFill="1" applyBorder="1" applyAlignment="1">
      <alignment vertical="center"/>
    </xf>
    <xf numFmtId="0" fontId="35" fillId="13" borderId="3" xfId="0" applyFont="1" applyFill="1" applyBorder="1" applyAlignment="1">
      <alignment vertical="center"/>
    </xf>
    <xf numFmtId="0" fontId="35" fillId="13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/>
    </xf>
    <xf numFmtId="3" fontId="31" fillId="3" borderId="3" xfId="0" applyNumberFormat="1" applyFont="1" applyFill="1" applyBorder="1" applyAlignment="1">
      <alignment vertical="center" wrapText="1"/>
    </xf>
    <xf numFmtId="3" fontId="32" fillId="3" borderId="3" xfId="0" applyNumberFormat="1" applyFont="1" applyFill="1" applyBorder="1" applyAlignment="1">
      <alignment vertical="center" wrapText="1"/>
    </xf>
    <xf numFmtId="3" fontId="30" fillId="3" borderId="3" xfId="0" applyNumberFormat="1" applyFont="1" applyFill="1" applyBorder="1" applyAlignment="1">
      <alignment vertical="center" wrapText="1"/>
    </xf>
    <xf numFmtId="3" fontId="34" fillId="3" borderId="3" xfId="0" applyNumberFormat="1" applyFont="1" applyFill="1" applyBorder="1" applyAlignment="1">
      <alignment vertical="center" wrapText="1"/>
    </xf>
    <xf numFmtId="3" fontId="34" fillId="3" borderId="3" xfId="0" applyNumberFormat="1" applyFont="1" applyFill="1" applyBorder="1" applyAlignment="1">
      <alignment vertical="center"/>
    </xf>
    <xf numFmtId="3" fontId="33" fillId="3" borderId="3" xfId="0" applyNumberFormat="1" applyFont="1" applyFill="1" applyBorder="1" applyAlignment="1">
      <alignment vertical="center"/>
    </xf>
    <xf numFmtId="3" fontId="31" fillId="3" borderId="3" xfId="0" applyNumberFormat="1" applyFont="1" applyFill="1" applyBorder="1" applyAlignment="1">
      <alignment vertical="center"/>
    </xf>
    <xf numFmtId="9" fontId="1" fillId="13" borderId="3" xfId="0" applyNumberFormat="1" applyFont="1" applyFill="1" applyBorder="1" applyAlignment="1">
      <alignment vertical="center"/>
    </xf>
    <xf numFmtId="0" fontId="3" fillId="13" borderId="0" xfId="0" applyFont="1" applyFill="1"/>
    <xf numFmtId="0" fontId="3" fillId="13" borderId="0" xfId="0" applyFont="1" applyFill="1" applyAlignment="1">
      <alignment horizontal="center" vertical="center"/>
    </xf>
    <xf numFmtId="3" fontId="5" fillId="13" borderId="0" xfId="0" applyNumberFormat="1" applyFont="1" applyFill="1"/>
    <xf numFmtId="3" fontId="4" fillId="13" borderId="0" xfId="0" applyNumberFormat="1" applyFont="1" applyFill="1" applyAlignment="1">
      <alignment wrapText="1"/>
    </xf>
    <xf numFmtId="3" fontId="5" fillId="13" borderId="0" xfId="0" applyNumberFormat="1" applyFont="1" applyFill="1" applyAlignment="1">
      <alignment horizontal="center" vertical="center"/>
    </xf>
    <xf numFmtId="3" fontId="5" fillId="13" borderId="0" xfId="0" applyNumberFormat="1" applyFont="1" applyFill="1" applyAlignment="1">
      <alignment vertical="center"/>
    </xf>
    <xf numFmtId="0" fontId="44" fillId="18" borderId="3" xfId="0" applyFont="1" applyFill="1" applyBorder="1"/>
    <xf numFmtId="9" fontId="1" fillId="19" borderId="4" xfId="0" applyNumberFormat="1" applyFont="1" applyFill="1" applyBorder="1" applyAlignment="1">
      <alignment horizontal="right" vertical="center"/>
    </xf>
    <xf numFmtId="0" fontId="45" fillId="13" borderId="0" xfId="0" applyFont="1" applyFill="1"/>
    <xf numFmtId="3" fontId="29" fillId="13" borderId="3" xfId="0" applyNumberFormat="1" applyFont="1" applyFill="1" applyBorder="1" applyAlignment="1">
      <alignment vertical="center"/>
    </xf>
    <xf numFmtId="3" fontId="29" fillId="13" borderId="3" xfId="0" applyNumberFormat="1" applyFont="1" applyFill="1" applyBorder="1" applyAlignment="1">
      <alignment horizontal="center" vertical="center"/>
    </xf>
    <xf numFmtId="3" fontId="3" fillId="13" borderId="0" xfId="0" applyNumberFormat="1" applyFont="1" applyFill="1" applyAlignment="1">
      <alignment vertical="center"/>
    </xf>
    <xf numFmtId="3" fontId="3" fillId="13" borderId="3" xfId="0" applyNumberFormat="1" applyFont="1" applyFill="1" applyBorder="1" applyAlignment="1">
      <alignment horizontal="center"/>
    </xf>
    <xf numFmtId="3" fontId="1" fillId="13" borderId="0" xfId="0" applyNumberFormat="1" applyFont="1" applyFill="1"/>
    <xf numFmtId="3" fontId="3" fillId="13" borderId="0" xfId="0" applyNumberFormat="1" applyFont="1" applyFill="1" applyAlignment="1">
      <alignment horizontal="center"/>
    </xf>
    <xf numFmtId="3" fontId="1" fillId="13" borderId="0" xfId="0" applyNumberFormat="1" applyFont="1" applyFill="1" applyAlignment="1">
      <alignment horizontal="right"/>
    </xf>
    <xf numFmtId="168" fontId="1" fillId="13" borderId="0" xfId="0" applyNumberFormat="1" applyFont="1" applyFill="1"/>
    <xf numFmtId="9" fontId="1" fillId="13" borderId="0" xfId="1" applyFont="1" applyFill="1" applyAlignment="1"/>
    <xf numFmtId="3" fontId="3" fillId="13" borderId="0" xfId="0" applyNumberFormat="1" applyFont="1" applyFill="1"/>
    <xf numFmtId="3" fontId="1" fillId="13" borderId="0" xfId="0" applyNumberFormat="1" applyFont="1" applyFill="1" applyAlignment="1">
      <alignment vertical="center"/>
    </xf>
    <xf numFmtId="3" fontId="40" fillId="13" borderId="3" xfId="0" applyNumberFormat="1" applyFont="1" applyFill="1" applyBorder="1"/>
    <xf numFmtId="165" fontId="3" fillId="16" borderId="4" xfId="0" applyNumberFormat="1" applyFont="1" applyFill="1" applyBorder="1" applyAlignment="1">
      <alignment horizontal="right" vertical="center"/>
    </xf>
    <xf numFmtId="165" fontId="1" fillId="16" borderId="4" xfId="0" applyNumberFormat="1" applyFont="1" applyFill="1" applyBorder="1" applyAlignment="1">
      <alignment vertical="center"/>
    </xf>
    <xf numFmtId="0" fontId="36" fillId="18" borderId="3" xfId="0" applyFont="1" applyFill="1" applyBorder="1" applyAlignment="1">
      <alignment vertical="center"/>
    </xf>
    <xf numFmtId="0" fontId="36" fillId="18" borderId="4" xfId="0" applyFont="1" applyFill="1" applyBorder="1" applyAlignment="1">
      <alignment vertical="center"/>
    </xf>
    <xf numFmtId="0" fontId="37" fillId="18" borderId="4" xfId="0" applyFont="1" applyFill="1" applyBorder="1" applyAlignment="1">
      <alignment vertical="center"/>
    </xf>
    <xf numFmtId="0" fontId="46" fillId="18" borderId="4" xfId="0" applyFont="1" applyFill="1" applyBorder="1" applyAlignment="1">
      <alignment vertical="center"/>
    </xf>
    <xf numFmtId="0" fontId="36" fillId="13" borderId="3" xfId="0" applyFont="1" applyFill="1" applyBorder="1" applyAlignment="1">
      <alignment vertical="center"/>
    </xf>
    <xf numFmtId="3" fontId="1" fillId="13" borderId="3" xfId="0" applyNumberFormat="1" applyFont="1" applyFill="1" applyBorder="1" applyAlignment="1">
      <alignment horizontal="right"/>
    </xf>
    <xf numFmtId="3" fontId="1" fillId="13" borderId="3" xfId="0" applyNumberFormat="1" applyFont="1" applyFill="1" applyBorder="1" applyAlignment="1">
      <alignment horizontal="left"/>
    </xf>
    <xf numFmtId="0" fontId="1" fillId="13" borderId="3" xfId="0" applyFont="1" applyFill="1" applyBorder="1" applyAlignment="1">
      <alignment horizontal="center"/>
    </xf>
    <xf numFmtId="0" fontId="37" fillId="13" borderId="3" xfId="0" applyFont="1" applyFill="1" applyBorder="1" applyAlignment="1">
      <alignment vertical="center"/>
    </xf>
    <xf numFmtId="169" fontId="8" fillId="3" borderId="3" xfId="0" applyNumberFormat="1" applyFont="1" applyFill="1" applyBorder="1" applyAlignment="1">
      <alignment horizontal="center"/>
    </xf>
    <xf numFmtId="169" fontId="8" fillId="3" borderId="14" xfId="0" applyNumberFormat="1" applyFont="1" applyFill="1" applyBorder="1" applyAlignment="1">
      <alignment horizontal="center" vertical="center"/>
    </xf>
    <xf numFmtId="169" fontId="8" fillId="3" borderId="4" xfId="0" applyNumberFormat="1" applyFont="1" applyFill="1" applyBorder="1" applyAlignment="1">
      <alignment horizontal="center"/>
    </xf>
    <xf numFmtId="165" fontId="22" fillId="15" borderId="4" xfId="0" applyNumberFormat="1" applyFont="1" applyFill="1" applyBorder="1" applyAlignment="1">
      <alignment vertical="center"/>
    </xf>
    <xf numFmtId="3" fontId="11" fillId="16" borderId="13" xfId="0" applyNumberFormat="1" applyFont="1" applyFill="1" applyBorder="1" applyAlignment="1">
      <alignment wrapText="1"/>
    </xf>
    <xf numFmtId="3" fontId="4" fillId="16" borderId="13" xfId="0" applyNumberFormat="1" applyFont="1" applyFill="1" applyBorder="1" applyAlignment="1">
      <alignment horizontal="right" vertical="center"/>
    </xf>
    <xf numFmtId="3" fontId="5" fillId="16" borderId="13" xfId="0" applyNumberFormat="1" applyFont="1" applyFill="1" applyBorder="1" applyAlignment="1">
      <alignment horizontal="right" vertical="center"/>
    </xf>
    <xf numFmtId="3" fontId="11" fillId="16" borderId="3" xfId="0" applyNumberFormat="1" applyFont="1" applyFill="1" applyBorder="1" applyAlignment="1">
      <alignment wrapText="1"/>
    </xf>
    <xf numFmtId="3" fontId="4" fillId="16" borderId="3" xfId="0" applyNumberFormat="1" applyFont="1" applyFill="1" applyBorder="1" applyAlignment="1">
      <alignment horizontal="right" vertical="center"/>
    </xf>
    <xf numFmtId="3" fontId="5" fillId="16" borderId="3" xfId="0" applyNumberFormat="1" applyFont="1" applyFill="1" applyBorder="1" applyAlignment="1">
      <alignment horizontal="right" vertical="center"/>
    </xf>
    <xf numFmtId="0" fontId="42" fillId="6" borderId="3" xfId="0" applyFont="1" applyFill="1" applyBorder="1" applyAlignment="1">
      <alignment vertical="center"/>
    </xf>
    <xf numFmtId="0" fontId="1" fillId="14" borderId="18" xfId="0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left" vertical="center"/>
    </xf>
    <xf numFmtId="3" fontId="11" fillId="3" borderId="3" xfId="0" applyNumberFormat="1" applyFont="1" applyFill="1" applyBorder="1" applyAlignment="1">
      <alignment horizontal="left" vertical="center"/>
    </xf>
    <xf numFmtId="3" fontId="1" fillId="0" borderId="3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0" fillId="2" borderId="3" xfId="0" applyFont="1" applyFill="1" applyBorder="1" applyAlignment="1">
      <alignment vertical="center"/>
    </xf>
    <xf numFmtId="0" fontId="27" fillId="2" borderId="3" xfId="0" applyFont="1" applyFill="1" applyBorder="1" applyAlignment="1">
      <alignment vertical="top" wrapText="1"/>
    </xf>
    <xf numFmtId="0" fontId="0" fillId="0" borderId="3" xfId="0" applyBorder="1"/>
    <xf numFmtId="3" fontId="7" fillId="3" borderId="23" xfId="0" applyNumberFormat="1" applyFont="1" applyFill="1" applyBorder="1" applyAlignment="1">
      <alignment horizontal="right" vertical="center"/>
    </xf>
    <xf numFmtId="3" fontId="7" fillId="3" borderId="27" xfId="0" applyNumberFormat="1" applyFont="1" applyFill="1" applyBorder="1" applyAlignment="1">
      <alignment horizontal="right" vertical="center"/>
    </xf>
    <xf numFmtId="3" fontId="7" fillId="3" borderId="22" xfId="0" applyNumberFormat="1" applyFont="1" applyFill="1" applyBorder="1" applyAlignment="1">
      <alignment horizontal="right" vertical="center"/>
    </xf>
    <xf numFmtId="3" fontId="7" fillId="3" borderId="21" xfId="0" applyNumberFormat="1" applyFont="1" applyFill="1" applyBorder="1" applyAlignment="1">
      <alignment horizontal="right" vertical="center"/>
    </xf>
    <xf numFmtId="168" fontId="1" fillId="13" borderId="3" xfId="0" applyNumberFormat="1" applyFont="1" applyFill="1" applyBorder="1"/>
    <xf numFmtId="3" fontId="3" fillId="13" borderId="3" xfId="0" applyNumberFormat="1" applyFont="1" applyFill="1" applyBorder="1"/>
    <xf numFmtId="3" fontId="3" fillId="16" borderId="26" xfId="0" applyNumberFormat="1" applyFont="1" applyFill="1" applyBorder="1"/>
    <xf numFmtId="3" fontId="22" fillId="18" borderId="12" xfId="0" applyNumberFormat="1" applyFont="1" applyFill="1" applyBorder="1" applyAlignment="1">
      <alignment vertical="center"/>
    </xf>
    <xf numFmtId="169" fontId="8" fillId="3" borderId="30" xfId="0" applyNumberFormat="1" applyFont="1" applyFill="1" applyBorder="1" applyAlignment="1">
      <alignment horizontal="center" vertical="center"/>
    </xf>
    <xf numFmtId="3" fontId="6" fillId="16" borderId="3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right"/>
    </xf>
    <xf numFmtId="3" fontId="29" fillId="18" borderId="18" xfId="0" applyNumberFormat="1" applyFont="1" applyFill="1" applyBorder="1" applyAlignment="1">
      <alignment horizontal="left" vertical="center"/>
    </xf>
    <xf numFmtId="3" fontId="22" fillId="18" borderId="1" xfId="0" applyNumberFormat="1" applyFont="1" applyFill="1" applyBorder="1" applyAlignment="1">
      <alignment horizontal="center" vertical="center" wrapText="1"/>
    </xf>
    <xf numFmtId="3" fontId="29" fillId="18" borderId="1" xfId="0" applyNumberFormat="1" applyFont="1" applyFill="1" applyBorder="1" applyAlignment="1">
      <alignment horizontal="right" vertical="center"/>
    </xf>
    <xf numFmtId="3" fontId="29" fillId="18" borderId="19" xfId="0" applyNumberFormat="1" applyFont="1" applyFill="1" applyBorder="1" applyAlignment="1">
      <alignment horizontal="right" vertical="center"/>
    </xf>
    <xf numFmtId="0" fontId="46" fillId="18" borderId="3" xfId="0" applyFont="1" applyFill="1" applyBorder="1" applyAlignment="1">
      <alignment vertical="center"/>
    </xf>
    <xf numFmtId="3" fontId="29" fillId="18" borderId="1" xfId="0" applyNumberFormat="1" applyFont="1" applyFill="1" applyBorder="1" applyAlignment="1">
      <alignment horizontal="center" vertical="center"/>
    </xf>
    <xf numFmtId="0" fontId="0" fillId="13" borderId="3" xfId="0" applyFill="1" applyBorder="1"/>
    <xf numFmtId="3" fontId="1" fillId="0" borderId="10" xfId="0" applyNumberFormat="1" applyFont="1" applyBorder="1" applyAlignment="1">
      <alignment vertical="center" wrapText="1"/>
    </xf>
    <xf numFmtId="3" fontId="3" fillId="16" borderId="36" xfId="0" applyNumberFormat="1" applyFont="1" applyFill="1" applyBorder="1" applyAlignment="1">
      <alignment vertical="center"/>
    </xf>
    <xf numFmtId="3" fontId="1" fillId="0" borderId="35" xfId="0" applyNumberFormat="1" applyFont="1" applyBorder="1" applyAlignment="1">
      <alignment vertical="center" wrapText="1"/>
    </xf>
    <xf numFmtId="3" fontId="1" fillId="3" borderId="41" xfId="0" applyNumberFormat="1" applyFont="1" applyFill="1" applyBorder="1" applyAlignment="1">
      <alignment vertical="center"/>
    </xf>
    <xf numFmtId="3" fontId="3" fillId="16" borderId="42" xfId="0" applyNumberFormat="1" applyFont="1" applyFill="1" applyBorder="1" applyAlignment="1">
      <alignment vertical="center"/>
    </xf>
    <xf numFmtId="3" fontId="3" fillId="16" borderId="43" xfId="0" applyNumberFormat="1" applyFont="1" applyFill="1" applyBorder="1" applyAlignment="1">
      <alignment vertical="center"/>
    </xf>
    <xf numFmtId="3" fontId="7" fillId="3" borderId="39" xfId="0" applyNumberFormat="1" applyFont="1" applyFill="1" applyBorder="1" applyAlignment="1">
      <alignment horizontal="right" vertical="center"/>
    </xf>
    <xf numFmtId="3" fontId="7" fillId="3" borderId="35" xfId="0" applyNumberFormat="1" applyFont="1" applyFill="1" applyBorder="1" applyAlignment="1">
      <alignment horizontal="right" vertical="center"/>
    </xf>
    <xf numFmtId="3" fontId="7" fillId="3" borderId="41" xfId="0" applyNumberFormat="1" applyFont="1" applyFill="1" applyBorder="1" applyAlignment="1">
      <alignment horizontal="right" vertical="center"/>
    </xf>
    <xf numFmtId="3" fontId="7" fillId="3" borderId="33" xfId="0" applyNumberFormat="1" applyFont="1" applyFill="1" applyBorder="1" applyAlignment="1">
      <alignment horizontal="right" vertical="center"/>
    </xf>
    <xf numFmtId="3" fontId="7" fillId="3" borderId="37" xfId="0" applyNumberFormat="1" applyFont="1" applyFill="1" applyBorder="1" applyAlignment="1">
      <alignment horizontal="right" vertical="center"/>
    </xf>
    <xf numFmtId="3" fontId="3" fillId="16" borderId="44" xfId="0" applyNumberFormat="1" applyFont="1" applyFill="1" applyBorder="1" applyAlignment="1">
      <alignment vertical="center"/>
    </xf>
    <xf numFmtId="3" fontId="3" fillId="16" borderId="45" xfId="0" applyNumberFormat="1" applyFont="1" applyFill="1" applyBorder="1" applyAlignment="1">
      <alignment vertical="center"/>
    </xf>
    <xf numFmtId="3" fontId="3" fillId="16" borderId="46" xfId="0" applyNumberFormat="1" applyFont="1" applyFill="1" applyBorder="1" applyAlignment="1">
      <alignment vertical="center"/>
    </xf>
    <xf numFmtId="3" fontId="22" fillId="15" borderId="18" xfId="0" applyNumberFormat="1" applyFont="1" applyFill="1" applyBorder="1" applyAlignment="1">
      <alignment horizontal="left" vertical="center"/>
    </xf>
    <xf numFmtId="3" fontId="22" fillId="15" borderId="18" xfId="0" applyNumberFormat="1" applyFont="1" applyFill="1" applyBorder="1" applyAlignment="1">
      <alignment horizontal="right" vertical="center"/>
    </xf>
    <xf numFmtId="3" fontId="22" fillId="15" borderId="1" xfId="0" applyNumberFormat="1" applyFont="1" applyFill="1" applyBorder="1" applyAlignment="1">
      <alignment horizontal="right" vertical="center"/>
    </xf>
    <xf numFmtId="3" fontId="22" fillId="15" borderId="17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>
      <alignment horizontal="right" vertical="center"/>
    </xf>
    <xf numFmtId="3" fontId="7" fillId="3" borderId="20" xfId="0" applyNumberFormat="1" applyFont="1" applyFill="1" applyBorder="1" applyAlignment="1">
      <alignment horizontal="right" vertical="center"/>
    </xf>
    <xf numFmtId="3" fontId="3" fillId="16" borderId="6" xfId="0" applyNumberFormat="1" applyFont="1" applyFill="1" applyBorder="1" applyAlignment="1">
      <alignment vertical="center"/>
    </xf>
    <xf numFmtId="3" fontId="1" fillId="3" borderId="33" xfId="0" applyNumberFormat="1" applyFont="1" applyFill="1" applyBorder="1" applyAlignment="1">
      <alignment vertical="center"/>
    </xf>
    <xf numFmtId="3" fontId="22" fillId="15" borderId="37" xfId="0" applyNumberFormat="1" applyFont="1" applyFill="1" applyBorder="1" applyAlignment="1">
      <alignment horizontal="left" vertical="center"/>
    </xf>
    <xf numFmtId="0" fontId="36" fillId="18" borderId="9" xfId="0" applyFont="1" applyFill="1" applyBorder="1" applyAlignment="1">
      <alignment vertical="center"/>
    </xf>
    <xf numFmtId="0" fontId="36" fillId="18" borderId="2" xfId="0" applyFont="1" applyFill="1" applyBorder="1" applyAlignment="1">
      <alignment vertical="center"/>
    </xf>
    <xf numFmtId="0" fontId="52" fillId="18" borderId="8" xfId="0" applyFont="1" applyFill="1" applyBorder="1" applyAlignment="1">
      <alignment vertical="center"/>
    </xf>
    <xf numFmtId="3" fontId="7" fillId="14" borderId="37" xfId="0" applyNumberFormat="1" applyFont="1" applyFill="1" applyBorder="1" applyAlignment="1">
      <alignment horizontal="right" vertical="center"/>
    </xf>
    <xf numFmtId="3" fontId="7" fillId="14" borderId="39" xfId="0" applyNumberFormat="1" applyFont="1" applyFill="1" applyBorder="1" applyAlignment="1">
      <alignment horizontal="right" vertical="center"/>
    </xf>
    <xf numFmtId="3" fontId="22" fillId="15" borderId="12" xfId="0" applyNumberFormat="1" applyFont="1" applyFill="1" applyBorder="1" applyAlignment="1">
      <alignment vertical="center"/>
    </xf>
    <xf numFmtId="0" fontId="48" fillId="0" borderId="33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14" borderId="18" xfId="0" applyFont="1" applyFill="1" applyBorder="1" applyAlignment="1">
      <alignment vertical="center"/>
    </xf>
    <xf numFmtId="3" fontId="22" fillId="18" borderId="17" xfId="0" applyNumberFormat="1" applyFont="1" applyFill="1" applyBorder="1" applyAlignment="1">
      <alignment horizontal="right" vertical="center"/>
    </xf>
    <xf numFmtId="3" fontId="22" fillId="18" borderId="18" xfId="0" applyNumberFormat="1" applyFont="1" applyFill="1" applyBorder="1" applyAlignment="1">
      <alignment vertical="center"/>
    </xf>
    <xf numFmtId="3" fontId="3" fillId="14" borderId="18" xfId="0" applyNumberFormat="1" applyFont="1" applyFill="1" applyBorder="1" applyAlignment="1">
      <alignment vertical="center"/>
    </xf>
    <xf numFmtId="3" fontId="1" fillId="3" borderId="35" xfId="0" applyNumberFormat="1" applyFont="1" applyFill="1" applyBorder="1" applyAlignment="1">
      <alignment vertical="center"/>
    </xf>
    <xf numFmtId="3" fontId="1" fillId="3" borderId="44" xfId="0" applyNumberFormat="1" applyFont="1" applyFill="1" applyBorder="1" applyAlignment="1">
      <alignment vertical="center"/>
    </xf>
    <xf numFmtId="3" fontId="3" fillId="17" borderId="8" xfId="0" applyNumberFormat="1" applyFont="1" applyFill="1" applyBorder="1" applyAlignment="1">
      <alignment vertical="center"/>
    </xf>
    <xf numFmtId="10" fontId="1" fillId="3" borderId="45" xfId="0" applyNumberFormat="1" applyFont="1" applyFill="1" applyBorder="1" applyAlignment="1">
      <alignment vertical="center"/>
    </xf>
    <xf numFmtId="3" fontId="3" fillId="8" borderId="18" xfId="0" applyNumberFormat="1" applyFont="1" applyFill="1" applyBorder="1" applyAlignment="1">
      <alignment vertical="center"/>
    </xf>
    <xf numFmtId="3" fontId="22" fillId="18" borderId="17" xfId="0" applyNumberFormat="1" applyFont="1" applyFill="1" applyBorder="1" applyAlignment="1">
      <alignment vertical="center"/>
    </xf>
    <xf numFmtId="0" fontId="3" fillId="16" borderId="3" xfId="0" applyFont="1" applyFill="1" applyBorder="1" applyAlignment="1">
      <alignment horizontal="left"/>
    </xf>
    <xf numFmtId="4" fontId="3" fillId="16" borderId="3" xfId="0" applyNumberFormat="1" applyFont="1" applyFill="1" applyBorder="1" applyAlignment="1">
      <alignment horizontal="right"/>
    </xf>
    <xf numFmtId="0" fontId="3" fillId="16" borderId="3" xfId="0" applyFont="1" applyFill="1" applyBorder="1" applyAlignment="1">
      <alignment horizontal="right"/>
    </xf>
    <xf numFmtId="10" fontId="3" fillId="16" borderId="3" xfId="0" applyNumberFormat="1" applyFont="1" applyFill="1" applyBorder="1" applyAlignment="1">
      <alignment horizontal="right"/>
    </xf>
    <xf numFmtId="0" fontId="3" fillId="16" borderId="4" xfId="0" applyFont="1" applyFill="1" applyBorder="1" applyAlignment="1">
      <alignment horizontal="left"/>
    </xf>
    <xf numFmtId="0" fontId="1" fillId="16" borderId="4" xfId="0" applyFont="1" applyFill="1" applyBorder="1"/>
    <xf numFmtId="0" fontId="3" fillId="16" borderId="4" xfId="0" applyFont="1" applyFill="1" applyBorder="1" applyAlignment="1">
      <alignment horizontal="right"/>
    </xf>
    <xf numFmtId="3" fontId="4" fillId="16" borderId="3" xfId="0" applyNumberFormat="1" applyFont="1" applyFill="1" applyBorder="1" applyAlignment="1">
      <alignment horizontal="left"/>
    </xf>
    <xf numFmtId="9" fontId="4" fillId="16" borderId="3" xfId="0" applyNumberFormat="1" applyFont="1" applyFill="1" applyBorder="1" applyAlignment="1">
      <alignment horizontal="center"/>
    </xf>
    <xf numFmtId="3" fontId="4" fillId="16" borderId="3" xfId="0" applyNumberFormat="1" applyFont="1" applyFill="1" applyBorder="1" applyAlignment="1">
      <alignment horizontal="left" vertical="center"/>
    </xf>
    <xf numFmtId="9" fontId="4" fillId="16" borderId="3" xfId="0" applyNumberFormat="1" applyFont="1" applyFill="1" applyBorder="1" applyAlignment="1">
      <alignment horizontal="center" vertical="center"/>
    </xf>
    <xf numFmtId="165" fontId="22" fillId="15" borderId="3" xfId="0" applyNumberFormat="1" applyFont="1" applyFill="1" applyBorder="1" applyAlignment="1">
      <alignment vertical="center"/>
    </xf>
    <xf numFmtId="3" fontId="7" fillId="3" borderId="47" xfId="0" applyNumberFormat="1" applyFont="1" applyFill="1" applyBorder="1" applyAlignment="1">
      <alignment horizontal="right" vertical="center"/>
    </xf>
    <xf numFmtId="3" fontId="3" fillId="16" borderId="7" xfId="0" applyNumberFormat="1" applyFont="1" applyFill="1" applyBorder="1" applyAlignment="1">
      <alignment vertical="center"/>
    </xf>
    <xf numFmtId="0" fontId="6" fillId="16" borderId="3" xfId="0" applyFont="1" applyFill="1" applyBorder="1" applyAlignment="1">
      <alignment horizontal="left" vertical="center"/>
    </xf>
    <xf numFmtId="3" fontId="3" fillId="16" borderId="3" xfId="0" applyNumberFormat="1" applyFont="1" applyFill="1" applyBorder="1" applyAlignment="1">
      <alignment horizontal="right" vertical="center"/>
    </xf>
    <xf numFmtId="0" fontId="6" fillId="16" borderId="3" xfId="0" applyFont="1" applyFill="1" applyBorder="1" applyAlignment="1">
      <alignment vertical="center"/>
    </xf>
    <xf numFmtId="3" fontId="1" fillId="16" borderId="3" xfId="0" applyNumberFormat="1" applyFont="1" applyFill="1" applyBorder="1" applyAlignment="1">
      <alignment horizontal="left" vertical="center"/>
    </xf>
    <xf numFmtId="168" fontId="1" fillId="3" borderId="46" xfId="0" applyNumberFormat="1" applyFont="1" applyFill="1" applyBorder="1" applyAlignment="1">
      <alignment vertical="center"/>
    </xf>
    <xf numFmtId="168" fontId="1" fillId="3" borderId="45" xfId="0" applyNumberFormat="1" applyFont="1" applyFill="1" applyBorder="1" applyAlignment="1">
      <alignment vertical="center"/>
    </xf>
    <xf numFmtId="168" fontId="1" fillId="3" borderId="44" xfId="0" applyNumberFormat="1" applyFont="1" applyFill="1" applyBorder="1" applyAlignment="1">
      <alignment vertical="center"/>
    </xf>
    <xf numFmtId="168" fontId="3" fillId="14" borderId="17" xfId="0" applyNumberFormat="1" applyFont="1" applyFill="1" applyBorder="1" applyAlignment="1">
      <alignment vertical="center"/>
    </xf>
    <xf numFmtId="168" fontId="3" fillId="17" borderId="11" xfId="0" applyNumberFormat="1" applyFont="1" applyFill="1" applyBorder="1" applyAlignment="1">
      <alignment vertical="center"/>
    </xf>
    <xf numFmtId="3" fontId="1" fillId="16" borderId="14" xfId="0" applyNumberFormat="1" applyFont="1" applyFill="1" applyBorder="1" applyAlignment="1">
      <alignment horizontal="right"/>
    </xf>
    <xf numFmtId="3" fontId="22" fillId="18" borderId="3" xfId="0" applyNumberFormat="1" applyFont="1" applyFill="1" applyBorder="1" applyAlignment="1">
      <alignment horizontal="right" vertical="center"/>
    </xf>
    <xf numFmtId="3" fontId="54" fillId="2" borderId="3" xfId="0" applyNumberFormat="1" applyFont="1" applyFill="1" applyBorder="1"/>
    <xf numFmtId="3" fontId="54" fillId="13" borderId="0" xfId="0" applyNumberFormat="1" applyFont="1" applyFill="1"/>
    <xf numFmtId="0" fontId="55" fillId="13" borderId="0" xfId="0" applyFont="1" applyFill="1"/>
    <xf numFmtId="0" fontId="55" fillId="0" borderId="0" xfId="0" applyFont="1"/>
    <xf numFmtId="0" fontId="49" fillId="6" borderId="3" xfId="0" applyFont="1" applyFill="1" applyBorder="1" applyAlignment="1">
      <alignment vertical="center"/>
    </xf>
    <xf numFmtId="3" fontId="35" fillId="3" borderId="16" xfId="0" applyNumberFormat="1" applyFont="1" applyFill="1" applyBorder="1" applyAlignment="1">
      <alignment vertical="center"/>
    </xf>
    <xf numFmtId="0" fontId="35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13" borderId="3" xfId="0" applyFont="1" applyFill="1" applyBorder="1"/>
    <xf numFmtId="0" fontId="42" fillId="4" borderId="3" xfId="0" applyFont="1" applyFill="1" applyBorder="1" applyAlignment="1">
      <alignment vertical="center"/>
    </xf>
    <xf numFmtId="0" fontId="42" fillId="5" borderId="3" xfId="0" applyFont="1" applyFill="1" applyBorder="1" applyAlignment="1">
      <alignment vertical="center"/>
    </xf>
    <xf numFmtId="0" fontId="42" fillId="2" borderId="3" xfId="0" applyFont="1" applyFill="1" applyBorder="1"/>
    <xf numFmtId="0" fontId="42" fillId="11" borderId="3" xfId="0" applyFont="1" applyFill="1" applyBorder="1" applyAlignment="1">
      <alignment vertical="center"/>
    </xf>
    <xf numFmtId="0" fontId="59" fillId="13" borderId="3" xfId="0" applyFont="1" applyFill="1" applyBorder="1" applyAlignment="1">
      <alignment vertical="center" wrapText="1"/>
    </xf>
    <xf numFmtId="165" fontId="1" fillId="13" borderId="0" xfId="0" applyNumberFormat="1" applyFont="1" applyFill="1"/>
    <xf numFmtId="0" fontId="1" fillId="0" borderId="3" xfId="0" applyFont="1" applyBorder="1"/>
    <xf numFmtId="3" fontId="22" fillId="15" borderId="17" xfId="0" applyNumberFormat="1" applyFont="1" applyFill="1" applyBorder="1" applyAlignment="1">
      <alignment horizontal="left" vertical="center"/>
    </xf>
    <xf numFmtId="0" fontId="52" fillId="18" borderId="17" xfId="0" applyFont="1" applyFill="1" applyBorder="1" applyAlignment="1">
      <alignment vertical="center"/>
    </xf>
    <xf numFmtId="3" fontId="42" fillId="16" borderId="50" xfId="0" applyNumberFormat="1" applyFont="1" applyFill="1" applyBorder="1" applyAlignment="1">
      <alignment horizontal="right"/>
    </xf>
    <xf numFmtId="3" fontId="42" fillId="16" borderId="51" xfId="0" applyNumberFormat="1" applyFont="1" applyFill="1" applyBorder="1" applyAlignment="1">
      <alignment horizontal="right" vertical="center"/>
    </xf>
    <xf numFmtId="1" fontId="1" fillId="16" borderId="51" xfId="0" applyNumberFormat="1" applyFont="1" applyFill="1" applyBorder="1" applyAlignment="1">
      <alignment horizontal="right"/>
    </xf>
    <xf numFmtId="3" fontId="42" fillId="16" borderId="54" xfId="0" applyNumberFormat="1" applyFont="1" applyFill="1" applyBorder="1" applyAlignment="1">
      <alignment horizontal="right"/>
    </xf>
    <xf numFmtId="3" fontId="42" fillId="16" borderId="55" xfId="0" applyNumberFormat="1" applyFont="1" applyFill="1" applyBorder="1" applyAlignment="1">
      <alignment horizontal="right" vertical="center"/>
    </xf>
    <xf numFmtId="1" fontId="1" fillId="16" borderId="55" xfId="0" applyNumberFormat="1" applyFont="1" applyFill="1" applyBorder="1" applyAlignment="1">
      <alignment horizontal="right"/>
    </xf>
    <xf numFmtId="3" fontId="22" fillId="15" borderId="56" xfId="0" applyNumberFormat="1" applyFont="1" applyFill="1" applyBorder="1" applyAlignment="1">
      <alignment horizontal="right" vertical="center" wrapText="1"/>
    </xf>
    <xf numFmtId="3" fontId="22" fillId="15" borderId="57" xfId="0" applyNumberFormat="1" applyFont="1" applyFill="1" applyBorder="1" applyAlignment="1">
      <alignment horizontal="right" vertical="center" wrapText="1"/>
    </xf>
    <xf numFmtId="0" fontId="0" fillId="13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5" fillId="13" borderId="3" xfId="0" applyFont="1" applyFill="1" applyBorder="1" applyAlignment="1">
      <alignment horizontal="center"/>
    </xf>
    <xf numFmtId="0" fontId="5" fillId="13" borderId="3" xfId="0" applyFont="1" applyFill="1" applyBorder="1"/>
    <xf numFmtId="3" fontId="4" fillId="13" borderId="3" xfId="0" applyNumberFormat="1" applyFont="1" applyFill="1" applyBorder="1"/>
    <xf numFmtId="3" fontId="7" fillId="3" borderId="3" xfId="0" applyNumberFormat="1" applyFont="1" applyFill="1" applyBorder="1" applyAlignment="1">
      <alignment vertical="center"/>
    </xf>
    <xf numFmtId="0" fontId="13" fillId="3" borderId="3" xfId="0" applyFont="1" applyFill="1" applyBorder="1" applyAlignment="1">
      <alignment horizontal="left" vertical="center"/>
    </xf>
    <xf numFmtId="0" fontId="19" fillId="18" borderId="3" xfId="0" applyFont="1" applyFill="1" applyBorder="1" applyAlignment="1">
      <alignment horizontal="left" vertical="center"/>
    </xf>
    <xf numFmtId="0" fontId="4" fillId="4" borderId="3" xfId="0" applyFont="1" applyFill="1" applyBorder="1"/>
    <xf numFmtId="0" fontId="17" fillId="0" borderId="3" xfId="0" applyFont="1" applyBorder="1" applyAlignment="1">
      <alignment vertical="center"/>
    </xf>
    <xf numFmtId="0" fontId="17" fillId="0" borderId="3" xfId="0" applyFont="1" applyBorder="1"/>
    <xf numFmtId="0" fontId="17" fillId="0" borderId="0" xfId="0" applyFont="1"/>
    <xf numFmtId="0" fontId="18" fillId="0" borderId="0" xfId="0" applyFont="1"/>
    <xf numFmtId="0" fontId="1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9" fontId="17" fillId="0" borderId="0" xfId="0" applyNumberFormat="1" applyFont="1"/>
    <xf numFmtId="0" fontId="42" fillId="0" borderId="0" xfId="0" applyFont="1"/>
    <xf numFmtId="9" fontId="25" fillId="0" borderId="3" xfId="0" applyNumberFormat="1" applyFont="1" applyBorder="1"/>
    <xf numFmtId="0" fontId="18" fillId="0" borderId="3" xfId="0" applyFont="1" applyBorder="1"/>
    <xf numFmtId="9" fontId="25" fillId="0" borderId="0" xfId="0" applyNumberFormat="1" applyFont="1"/>
    <xf numFmtId="0" fontId="25" fillId="0" borderId="0" xfId="0" applyFont="1"/>
    <xf numFmtId="9" fontId="17" fillId="0" borderId="3" xfId="0" applyNumberFormat="1" applyFont="1" applyBorder="1"/>
    <xf numFmtId="10" fontId="17" fillId="0" borderId="3" xfId="0" applyNumberFormat="1" applyFont="1" applyBorder="1"/>
    <xf numFmtId="3" fontId="17" fillId="0" borderId="3" xfId="0" applyNumberFormat="1" applyFont="1" applyBorder="1"/>
    <xf numFmtId="10" fontId="19" fillId="0" borderId="3" xfId="0" applyNumberFormat="1" applyFont="1" applyBorder="1" applyAlignment="1">
      <alignment horizontal="center"/>
    </xf>
    <xf numFmtId="10" fontId="1" fillId="0" borderId="3" xfId="0" applyNumberFormat="1" applyFont="1" applyBorder="1"/>
    <xf numFmtId="0" fontId="0" fillId="4" borderId="3" xfId="0" applyFill="1" applyBorder="1"/>
    <xf numFmtId="0" fontId="0" fillId="4" borderId="3" xfId="0" applyFill="1" applyBorder="1" applyAlignment="1">
      <alignment vertical="center"/>
    </xf>
    <xf numFmtId="0" fontId="43" fillId="20" borderId="46" xfId="0" applyFont="1" applyFill="1" applyBorder="1" applyAlignment="1">
      <alignment vertical="center"/>
    </xf>
    <xf numFmtId="0" fontId="43" fillId="20" borderId="5" xfId="0" applyFont="1" applyFill="1" applyBorder="1" applyAlignment="1">
      <alignment vertical="center"/>
    </xf>
    <xf numFmtId="0" fontId="1" fillId="4" borderId="0" xfId="0" applyFont="1" applyFill="1" applyAlignment="1">
      <alignment horizontal="center"/>
    </xf>
    <xf numFmtId="0" fontId="0" fillId="4" borderId="0" xfId="0" applyFill="1"/>
    <xf numFmtId="0" fontId="50" fillId="4" borderId="28" xfId="0" applyFont="1" applyFill="1" applyBorder="1"/>
    <xf numFmtId="0" fontId="51" fillId="4" borderId="28" xfId="0" applyFont="1" applyFill="1" applyBorder="1" applyAlignment="1">
      <alignment vertical="center"/>
    </xf>
    <xf numFmtId="3" fontId="35" fillId="4" borderId="24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45" fillId="4" borderId="0" xfId="0" applyFont="1" applyFill="1" applyAlignment="1">
      <alignment vertical="top" wrapText="1"/>
    </xf>
    <xf numFmtId="0" fontId="16" fillId="4" borderId="0" xfId="0" applyFont="1" applyFill="1"/>
    <xf numFmtId="0" fontId="3" fillId="4" borderId="0" xfId="0" applyFont="1" applyFill="1"/>
    <xf numFmtId="0" fontId="6" fillId="3" borderId="58" xfId="0" applyFont="1" applyFill="1" applyBorder="1" applyAlignment="1">
      <alignment vertical="center"/>
    </xf>
    <xf numFmtId="3" fontId="1" fillId="3" borderId="58" xfId="0" applyNumberFormat="1" applyFont="1" applyFill="1" applyBorder="1" applyAlignment="1">
      <alignment vertical="center"/>
    </xf>
    <xf numFmtId="0" fontId="3" fillId="14" borderId="58" xfId="0" applyFont="1" applyFill="1" applyBorder="1" applyAlignment="1">
      <alignment horizontal="left" vertical="center"/>
    </xf>
    <xf numFmtId="0" fontId="3" fillId="14" borderId="58" xfId="0" applyFont="1" applyFill="1" applyBorder="1" applyAlignment="1">
      <alignment vertical="center"/>
    </xf>
    <xf numFmtId="3" fontId="3" fillId="14" borderId="58" xfId="0" applyNumberFormat="1" applyFont="1" applyFill="1" applyBorder="1" applyAlignment="1">
      <alignment vertical="center"/>
    </xf>
    <xf numFmtId="3" fontId="3" fillId="14" borderId="58" xfId="0" applyNumberFormat="1" applyFont="1" applyFill="1" applyBorder="1" applyAlignment="1">
      <alignment horizontal="right" vertical="center"/>
    </xf>
    <xf numFmtId="3" fontId="7" fillId="3" borderId="58" xfId="0" applyNumberFormat="1" applyFont="1" applyFill="1" applyBorder="1" applyAlignment="1">
      <alignment vertical="center"/>
    </xf>
    <xf numFmtId="0" fontId="6" fillId="3" borderId="58" xfId="0" applyFont="1" applyFill="1" applyBorder="1" applyAlignment="1">
      <alignment horizontal="left" vertical="center"/>
    </xf>
    <xf numFmtId="0" fontId="6" fillId="3" borderId="59" xfId="0" applyFont="1" applyFill="1" applyBorder="1" applyAlignment="1">
      <alignment vertical="center"/>
    </xf>
    <xf numFmtId="3" fontId="1" fillId="4" borderId="59" xfId="0" applyNumberFormat="1" applyFont="1" applyFill="1" applyBorder="1" applyAlignment="1">
      <alignment vertical="center"/>
    </xf>
    <xf numFmtId="3" fontId="1" fillId="16" borderId="60" xfId="0" applyNumberFormat="1" applyFont="1" applyFill="1" applyBorder="1" applyAlignment="1">
      <alignment vertical="center"/>
    </xf>
    <xf numFmtId="9" fontId="1" fillId="16" borderId="60" xfId="0" applyNumberFormat="1" applyFont="1" applyFill="1" applyBorder="1" applyAlignment="1">
      <alignment vertical="center"/>
    </xf>
    <xf numFmtId="9" fontId="1" fillId="16" borderId="60" xfId="0" applyNumberFormat="1" applyFont="1" applyFill="1" applyBorder="1" applyAlignment="1">
      <alignment horizontal="right" vertical="center"/>
    </xf>
    <xf numFmtId="3" fontId="1" fillId="16" borderId="60" xfId="0" applyNumberFormat="1" applyFont="1" applyFill="1" applyBorder="1" applyAlignment="1">
      <alignment horizontal="right" vertical="center"/>
    </xf>
    <xf numFmtId="3" fontId="1" fillId="16" borderId="61" xfId="0" applyNumberFormat="1" applyFont="1" applyFill="1" applyBorder="1" applyAlignment="1">
      <alignment vertical="center"/>
    </xf>
    <xf numFmtId="9" fontId="1" fillId="16" borderId="61" xfId="0" applyNumberFormat="1" applyFont="1" applyFill="1" applyBorder="1" applyAlignment="1">
      <alignment vertical="center"/>
    </xf>
    <xf numFmtId="9" fontId="1" fillId="16" borderId="61" xfId="0" applyNumberFormat="1" applyFont="1" applyFill="1" applyBorder="1" applyAlignment="1">
      <alignment horizontal="right" vertical="center"/>
    </xf>
    <xf numFmtId="3" fontId="1" fillId="16" borderId="61" xfId="0" applyNumberFormat="1" applyFont="1" applyFill="1" applyBorder="1" applyAlignment="1">
      <alignment horizontal="right" vertical="center"/>
    </xf>
    <xf numFmtId="3" fontId="1" fillId="16" borderId="62" xfId="0" applyNumberFormat="1" applyFont="1" applyFill="1" applyBorder="1" applyAlignment="1">
      <alignment vertical="center"/>
    </xf>
    <xf numFmtId="9" fontId="1" fillId="16" borderId="62" xfId="0" applyNumberFormat="1" applyFont="1" applyFill="1" applyBorder="1" applyAlignment="1">
      <alignment vertical="center"/>
    </xf>
    <xf numFmtId="3" fontId="1" fillId="16" borderId="62" xfId="0" applyNumberFormat="1" applyFont="1" applyFill="1" applyBorder="1" applyAlignment="1">
      <alignment horizontal="right" vertical="center"/>
    </xf>
    <xf numFmtId="9" fontId="1" fillId="16" borderId="62" xfId="0" applyNumberFormat="1" applyFont="1" applyFill="1" applyBorder="1" applyAlignment="1">
      <alignment horizontal="right" vertical="center"/>
    </xf>
    <xf numFmtId="3" fontId="3" fillId="14" borderId="59" xfId="0" applyNumberFormat="1" applyFont="1" applyFill="1" applyBorder="1" applyAlignment="1">
      <alignment vertical="center"/>
    </xf>
    <xf numFmtId="9" fontId="1" fillId="14" borderId="59" xfId="0" applyNumberFormat="1" applyFont="1" applyFill="1" applyBorder="1" applyAlignment="1">
      <alignment vertical="center"/>
    </xf>
    <xf numFmtId="3" fontId="3" fillId="14" borderId="59" xfId="0" applyNumberFormat="1" applyFont="1" applyFill="1" applyBorder="1" applyAlignment="1">
      <alignment horizontal="right" vertical="center"/>
    </xf>
    <xf numFmtId="9" fontId="1" fillId="14" borderId="59" xfId="0" applyNumberFormat="1" applyFont="1" applyFill="1" applyBorder="1" applyAlignment="1">
      <alignment horizontal="right" vertical="center"/>
    </xf>
    <xf numFmtId="3" fontId="54" fillId="14" borderId="4" xfId="0" applyNumberFormat="1" applyFont="1" applyFill="1" applyBorder="1" applyAlignment="1">
      <alignment vertical="center" wrapText="1"/>
    </xf>
    <xf numFmtId="3" fontId="54" fillId="14" borderId="4" xfId="0" applyNumberFormat="1" applyFont="1" applyFill="1" applyBorder="1" applyAlignment="1">
      <alignment horizontal="right" vertical="center"/>
    </xf>
    <xf numFmtId="165" fontId="54" fillId="14" borderId="4" xfId="0" applyNumberFormat="1" applyFont="1" applyFill="1" applyBorder="1" applyAlignment="1">
      <alignment horizontal="right" vertical="center"/>
    </xf>
    <xf numFmtId="3" fontId="29" fillId="15" borderId="3" xfId="0" applyNumberFormat="1" applyFont="1" applyFill="1" applyBorder="1" applyAlignment="1">
      <alignment vertical="center" wrapText="1"/>
    </xf>
    <xf numFmtId="3" fontId="29" fillId="15" borderId="3" xfId="0" applyNumberFormat="1" applyFont="1" applyFill="1" applyBorder="1" applyAlignment="1">
      <alignment horizontal="right" vertical="center"/>
    </xf>
    <xf numFmtId="165" fontId="29" fillId="15" borderId="3" xfId="0" applyNumberFormat="1" applyFont="1" applyFill="1" applyBorder="1" applyAlignment="1">
      <alignment horizontal="right" vertical="center"/>
    </xf>
    <xf numFmtId="0" fontId="3" fillId="13" borderId="59" xfId="0" applyFont="1" applyFill="1" applyBorder="1" applyAlignment="1">
      <alignment horizontal="left" vertical="center"/>
    </xf>
    <xf numFmtId="0" fontId="3" fillId="13" borderId="59" xfId="0" applyFont="1" applyFill="1" applyBorder="1" applyAlignment="1">
      <alignment horizontal="right" vertical="center"/>
    </xf>
    <xf numFmtId="0" fontId="6" fillId="16" borderId="58" xfId="0" applyFont="1" applyFill="1" applyBorder="1" applyAlignment="1">
      <alignment horizontal="left" vertical="center"/>
    </xf>
    <xf numFmtId="3" fontId="1" fillId="16" borderId="58" xfId="0" applyNumberFormat="1" applyFont="1" applyFill="1" applyBorder="1" applyAlignment="1">
      <alignment vertical="center"/>
    </xf>
    <xf numFmtId="0" fontId="26" fillId="13" borderId="59" xfId="0" applyFont="1" applyFill="1" applyBorder="1" applyAlignment="1">
      <alignment vertical="center"/>
    </xf>
    <xf numFmtId="3" fontId="26" fillId="13" borderId="59" xfId="0" applyNumberFormat="1" applyFont="1" applyFill="1" applyBorder="1" applyAlignment="1">
      <alignment vertical="center"/>
    </xf>
    <xf numFmtId="3" fontId="7" fillId="3" borderId="63" xfId="0" applyNumberFormat="1" applyFont="1" applyFill="1" applyBorder="1" applyAlignment="1">
      <alignment horizontal="right" vertical="center"/>
    </xf>
    <xf numFmtId="168" fontId="3" fillId="3" borderId="46" xfId="0" applyNumberFormat="1" applyFont="1" applyFill="1" applyBorder="1" applyAlignment="1">
      <alignment vertical="center"/>
    </xf>
    <xf numFmtId="0" fontId="41" fillId="2" borderId="3" xfId="0" applyFont="1" applyFill="1" applyBorder="1" applyAlignment="1">
      <alignment vertical="center" wrapText="1"/>
    </xf>
    <xf numFmtId="168" fontId="3" fillId="8" borderId="17" xfId="0" applyNumberFormat="1" applyFont="1" applyFill="1" applyBorder="1" applyAlignment="1">
      <alignment vertical="center"/>
    </xf>
    <xf numFmtId="0" fontId="61" fillId="4" borderId="3" xfId="0" applyFont="1" applyFill="1" applyBorder="1" applyAlignment="1">
      <alignment vertical="center"/>
    </xf>
    <xf numFmtId="0" fontId="62" fillId="4" borderId="3" xfId="0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13" borderId="3" xfId="0" applyFont="1" applyFill="1" applyBorder="1" applyAlignment="1">
      <alignment horizontal="left"/>
    </xf>
    <xf numFmtId="0" fontId="1" fillId="13" borderId="0" xfId="0" applyFont="1" applyFill="1" applyAlignment="1">
      <alignment horizontal="left"/>
    </xf>
    <xf numFmtId="0" fontId="45" fillId="13" borderId="3" xfId="0" applyFont="1" applyFill="1" applyBorder="1" applyAlignment="1">
      <alignment vertical="top"/>
    </xf>
    <xf numFmtId="14" fontId="1" fillId="4" borderId="1" xfId="0" applyNumberFormat="1" applyFont="1" applyFill="1" applyBorder="1" applyAlignment="1">
      <alignment horizontal="center" vertical="center"/>
    </xf>
    <xf numFmtId="0" fontId="36" fillId="4" borderId="3" xfId="0" applyFont="1" applyFill="1" applyBorder="1" applyAlignment="1">
      <alignment horizontal="left" vertical="center"/>
    </xf>
    <xf numFmtId="0" fontId="50" fillId="13" borderId="3" xfId="0" applyFont="1" applyFill="1" applyBorder="1" applyAlignment="1">
      <alignment vertical="top"/>
    </xf>
    <xf numFmtId="0" fontId="64" fillId="4" borderId="3" xfId="0" applyFont="1" applyFill="1" applyBorder="1"/>
    <xf numFmtId="0" fontId="65" fillId="13" borderId="0" xfId="0" applyFont="1" applyFill="1"/>
    <xf numFmtId="0" fontId="63" fillId="6" borderId="3" xfId="0" applyFont="1" applyFill="1" applyBorder="1"/>
    <xf numFmtId="0" fontId="7" fillId="6" borderId="3" xfId="0" applyFont="1" applyFill="1" applyBorder="1" applyAlignment="1">
      <alignment horizontal="left"/>
    </xf>
    <xf numFmtId="0" fontId="7" fillId="2" borderId="3" xfId="0" applyFont="1" applyFill="1" applyBorder="1"/>
    <xf numFmtId="2" fontId="1" fillId="6" borderId="3" xfId="0" applyNumberFormat="1" applyFont="1" applyFill="1" applyBorder="1" applyAlignment="1">
      <alignment horizontal="right" vertical="center"/>
    </xf>
    <xf numFmtId="9" fontId="1" fillId="3" borderId="17" xfId="1" applyFont="1" applyFill="1" applyBorder="1" applyAlignment="1">
      <alignment horizontal="center" vertical="center"/>
    </xf>
    <xf numFmtId="0" fontId="66" fillId="4" borderId="3" xfId="0" applyFont="1" applyFill="1" applyBorder="1"/>
    <xf numFmtId="0" fontId="3" fillId="4" borderId="3" xfId="0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horizontal="right" vertical="center"/>
    </xf>
    <xf numFmtId="3" fontId="3" fillId="4" borderId="3" xfId="0" applyNumberFormat="1" applyFont="1" applyFill="1" applyBorder="1" applyAlignment="1">
      <alignment horizontal="left" vertical="center"/>
    </xf>
    <xf numFmtId="1" fontId="1" fillId="4" borderId="3" xfId="0" applyNumberFormat="1" applyFont="1" applyFill="1" applyBorder="1" applyAlignment="1">
      <alignment horizontal="center" vertical="center"/>
    </xf>
    <xf numFmtId="9" fontId="1" fillId="16" borderId="14" xfId="1" applyFont="1" applyFill="1" applyBorder="1" applyAlignment="1">
      <alignment horizontal="right"/>
    </xf>
    <xf numFmtId="9" fontId="22" fillId="18" borderId="3" xfId="1" applyFont="1" applyFill="1" applyBorder="1" applyAlignment="1">
      <alignment horizontal="right" vertical="center"/>
    </xf>
    <xf numFmtId="9" fontId="1" fillId="16" borderId="14" xfId="1" applyFont="1" applyFill="1" applyBorder="1" applyAlignment="1">
      <alignment horizontal="right" vertical="center"/>
    </xf>
    <xf numFmtId="168" fontId="58" fillId="20" borderId="45" xfId="0" applyNumberFormat="1" applyFont="1" applyFill="1" applyBorder="1" applyAlignment="1">
      <alignment horizontal="right" vertical="center"/>
    </xf>
    <xf numFmtId="168" fontId="58" fillId="20" borderId="64" xfId="0" applyNumberFormat="1" applyFont="1" applyFill="1" applyBorder="1" applyAlignment="1">
      <alignment horizontal="right" vertical="center"/>
    </xf>
    <xf numFmtId="0" fontId="1" fillId="14" borderId="15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68" fontId="58" fillId="20" borderId="46" xfId="0" applyNumberFormat="1" applyFont="1" applyFill="1" applyBorder="1" applyAlignment="1">
      <alignment horizontal="right" vertical="center"/>
    </xf>
    <xf numFmtId="3" fontId="67" fillId="13" borderId="3" xfId="0" applyNumberFormat="1" applyFont="1" applyFill="1" applyBorder="1"/>
    <xf numFmtId="0" fontId="69" fillId="20" borderId="3" xfId="0" applyFont="1" applyFill="1" applyBorder="1" applyAlignment="1">
      <alignment horizontal="left" vertical="center"/>
    </xf>
    <xf numFmtId="3" fontId="72" fillId="13" borderId="3" xfId="0" applyNumberFormat="1" applyFont="1" applyFill="1" applyBorder="1"/>
    <xf numFmtId="3" fontId="3" fillId="14" borderId="4" xfId="0" applyNumberFormat="1" applyFont="1" applyFill="1" applyBorder="1" applyAlignment="1">
      <alignment horizontal="left" vertical="center"/>
    </xf>
    <xf numFmtId="3" fontId="1" fillId="16" borderId="30" xfId="0" applyNumberFormat="1" applyFont="1" applyFill="1" applyBorder="1"/>
    <xf numFmtId="3" fontId="1" fillId="16" borderId="30" xfId="0" applyNumberFormat="1" applyFont="1" applyFill="1" applyBorder="1" applyAlignment="1">
      <alignment horizontal="right"/>
    </xf>
    <xf numFmtId="9" fontId="1" fillId="16" borderId="30" xfId="1" applyFont="1" applyFill="1" applyBorder="1" applyAlignment="1">
      <alignment horizontal="right"/>
    </xf>
    <xf numFmtId="3" fontId="1" fillId="16" borderId="30" xfId="0" applyNumberFormat="1" applyFont="1" applyFill="1" applyBorder="1" applyAlignment="1">
      <alignment horizontal="right" vertical="center"/>
    </xf>
    <xf numFmtId="9" fontId="1" fillId="16" borderId="30" xfId="1" applyFont="1" applyFill="1" applyBorder="1" applyAlignment="1">
      <alignment horizontal="right" vertical="center"/>
    </xf>
    <xf numFmtId="3" fontId="3" fillId="14" borderId="58" xfId="0" applyNumberFormat="1" applyFont="1" applyFill="1" applyBorder="1" applyAlignment="1">
      <alignment horizontal="left" vertical="center"/>
    </xf>
    <xf numFmtId="3" fontId="45" fillId="4" borderId="3" xfId="0" applyNumberFormat="1" applyFont="1" applyFill="1" applyBorder="1" applyAlignment="1">
      <alignment vertical="center" wrapText="1"/>
    </xf>
    <xf numFmtId="0" fontId="35" fillId="4" borderId="28" xfId="0" applyFont="1" applyFill="1" applyBorder="1" applyAlignment="1">
      <alignment vertical="center"/>
    </xf>
    <xf numFmtId="3" fontId="3" fillId="16" borderId="62" xfId="0" applyNumberFormat="1" applyFont="1" applyFill="1" applyBorder="1" applyAlignment="1">
      <alignment vertical="center"/>
    </xf>
    <xf numFmtId="3" fontId="3" fillId="16" borderId="60" xfId="0" applyNumberFormat="1" applyFont="1" applyFill="1" applyBorder="1" applyAlignment="1">
      <alignment vertical="center"/>
    </xf>
    <xf numFmtId="3" fontId="3" fillId="16" borderId="61" xfId="0" applyNumberFormat="1" applyFont="1" applyFill="1" applyBorder="1" applyAlignment="1">
      <alignment vertical="center"/>
    </xf>
    <xf numFmtId="3" fontId="22" fillId="15" borderId="58" xfId="0" applyNumberFormat="1" applyFont="1" applyFill="1" applyBorder="1" applyAlignment="1">
      <alignment vertical="center" wrapText="1"/>
    </xf>
    <xf numFmtId="3" fontId="1" fillId="16" borderId="70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22" fillId="15" borderId="3" xfId="0" applyNumberFormat="1" applyFont="1" applyFill="1" applyBorder="1" applyAlignment="1">
      <alignment horizontal="right" vertical="center"/>
    </xf>
    <xf numFmtId="10" fontId="22" fillId="15" borderId="3" xfId="0" applyNumberFormat="1" applyFont="1" applyFill="1" applyBorder="1" applyAlignment="1">
      <alignment horizontal="right" vertical="center"/>
    </xf>
    <xf numFmtId="3" fontId="19" fillId="15" borderId="4" xfId="0" applyNumberFormat="1" applyFont="1" applyFill="1" applyBorder="1" applyAlignment="1">
      <alignment horizontal="right" vertical="center"/>
    </xf>
    <xf numFmtId="9" fontId="17" fillId="15" borderId="4" xfId="0" applyNumberFormat="1" applyFont="1" applyFill="1" applyBorder="1" applyAlignment="1">
      <alignment horizontal="right" vertical="center"/>
    </xf>
    <xf numFmtId="3" fontId="22" fillId="19" borderId="4" xfId="0" applyNumberFormat="1" applyFont="1" applyFill="1" applyBorder="1" applyAlignment="1">
      <alignment vertical="center"/>
    </xf>
    <xf numFmtId="3" fontId="19" fillId="19" borderId="4" xfId="0" applyNumberFormat="1" applyFont="1" applyFill="1" applyBorder="1" applyAlignment="1">
      <alignment horizontal="right" vertical="center"/>
    </xf>
    <xf numFmtId="9" fontId="17" fillId="19" borderId="4" xfId="0" applyNumberFormat="1" applyFont="1" applyFill="1" applyBorder="1" applyAlignment="1">
      <alignment horizontal="right" vertical="center"/>
    </xf>
    <xf numFmtId="165" fontId="22" fillId="19" borderId="4" xfId="0" applyNumberFormat="1" applyFont="1" applyFill="1" applyBorder="1" applyAlignment="1">
      <alignment vertical="center"/>
    </xf>
    <xf numFmtId="3" fontId="73" fillId="14" borderId="4" xfId="0" applyNumberFormat="1" applyFont="1" applyFill="1" applyBorder="1" applyAlignment="1">
      <alignment vertical="center"/>
    </xf>
    <xf numFmtId="165" fontId="20" fillId="15" borderId="4" xfId="0" applyNumberFormat="1" applyFont="1" applyFill="1" applyBorder="1" applyAlignment="1">
      <alignment horizontal="right" vertical="center"/>
    </xf>
    <xf numFmtId="9" fontId="57" fillId="15" borderId="4" xfId="0" applyNumberFormat="1" applyFont="1" applyFill="1" applyBorder="1" applyAlignment="1">
      <alignment horizontal="right" vertical="center"/>
    </xf>
    <xf numFmtId="3" fontId="71" fillId="14" borderId="58" xfId="0" applyNumberFormat="1" applyFont="1" applyFill="1" applyBorder="1" applyAlignment="1">
      <alignment horizontal="center" vertical="center" wrapText="1"/>
    </xf>
    <xf numFmtId="0" fontId="68" fillId="20" borderId="0" xfId="0" applyFont="1" applyFill="1"/>
    <xf numFmtId="0" fontId="11" fillId="20" borderId="3" xfId="0" applyFont="1" applyFill="1" applyBorder="1" applyAlignment="1">
      <alignment vertical="center"/>
    </xf>
    <xf numFmtId="169" fontId="8" fillId="3" borderId="58" xfId="0" applyNumberFormat="1" applyFont="1" applyFill="1" applyBorder="1" applyAlignment="1">
      <alignment horizontal="center"/>
    </xf>
    <xf numFmtId="0" fontId="9" fillId="21" borderId="3" xfId="0" applyFont="1" applyFill="1" applyBorder="1" applyAlignment="1">
      <alignment vertical="center"/>
    </xf>
    <xf numFmtId="0" fontId="43" fillId="14" borderId="3" xfId="0" applyFont="1" applyFill="1" applyBorder="1" applyAlignment="1">
      <alignment vertical="center"/>
    </xf>
    <xf numFmtId="0" fontId="70" fillId="22" borderId="3" xfId="0" applyFont="1" applyFill="1" applyBorder="1" applyAlignment="1">
      <alignment vertical="center"/>
    </xf>
    <xf numFmtId="0" fontId="70" fillId="23" borderId="3" xfId="0" applyFont="1" applyFill="1" applyBorder="1" applyAlignment="1">
      <alignment vertical="center"/>
    </xf>
    <xf numFmtId="3" fontId="70" fillId="24" borderId="3" xfId="0" applyNumberFormat="1" applyFont="1" applyFill="1" applyBorder="1" applyAlignment="1">
      <alignment vertical="center"/>
    </xf>
    <xf numFmtId="0" fontId="1" fillId="3" borderId="3" xfId="0" applyFont="1" applyFill="1" applyBorder="1" applyAlignment="1"/>
    <xf numFmtId="0" fontId="3" fillId="3" borderId="3" xfId="0" applyFont="1" applyFill="1" applyBorder="1" applyAlignment="1"/>
    <xf numFmtId="3" fontId="45" fillId="4" borderId="71" xfId="0" applyNumberFormat="1" applyFont="1" applyFill="1" applyBorder="1" applyAlignment="1">
      <alignment vertical="center"/>
    </xf>
    <xf numFmtId="0" fontId="1" fillId="13" borderId="71" xfId="0" applyFont="1" applyFill="1" applyBorder="1"/>
    <xf numFmtId="3" fontId="45" fillId="4" borderId="72" xfId="0" applyNumberFormat="1" applyFont="1" applyFill="1" applyBorder="1" applyAlignment="1">
      <alignment vertical="center"/>
    </xf>
    <xf numFmtId="0" fontId="74" fillId="4" borderId="0" xfId="0" applyFont="1" applyFill="1"/>
    <xf numFmtId="0" fontId="28" fillId="13" borderId="0" xfId="0" applyFont="1" applyFill="1" applyAlignment="1">
      <alignment horizontal="left" vertical="center"/>
    </xf>
    <xf numFmtId="0" fontId="21" fillId="18" borderId="3" xfId="0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3" fontId="1" fillId="4" borderId="1" xfId="0" applyNumberFormat="1" applyFont="1" applyFill="1" applyBorder="1" applyAlignment="1">
      <alignment horizontal="left"/>
    </xf>
    <xf numFmtId="0" fontId="11" fillId="13" borderId="10" xfId="0" applyFont="1" applyFill="1" applyBorder="1" applyAlignment="1">
      <alignment horizontal="left" vertical="center"/>
    </xf>
    <xf numFmtId="0" fontId="11" fillId="13" borderId="3" xfId="0" applyFont="1" applyFill="1" applyBorder="1" applyAlignment="1">
      <alignment horizontal="left" vertical="center"/>
    </xf>
    <xf numFmtId="0" fontId="60" fillId="15" borderId="8" xfId="0" applyFont="1" applyFill="1" applyBorder="1" applyAlignment="1">
      <alignment horizontal="center" vertical="center"/>
    </xf>
    <xf numFmtId="0" fontId="60" fillId="15" borderId="9" xfId="0" applyFont="1" applyFill="1" applyBorder="1" applyAlignment="1">
      <alignment horizontal="center" vertical="center"/>
    </xf>
    <xf numFmtId="0" fontId="47" fillId="15" borderId="68" xfId="0" applyFont="1" applyFill="1" applyBorder="1" applyAlignment="1">
      <alignment horizontal="center" vertical="center"/>
    </xf>
    <xf numFmtId="0" fontId="47" fillId="15" borderId="69" xfId="0" applyFont="1" applyFill="1" applyBorder="1" applyAlignment="1">
      <alignment horizontal="center" vertical="center"/>
    </xf>
    <xf numFmtId="0" fontId="36" fillId="18" borderId="3" xfId="0" applyFont="1" applyFill="1" applyBorder="1" applyAlignment="1">
      <alignment horizontal="left" vertical="center"/>
    </xf>
    <xf numFmtId="0" fontId="37" fillId="18" borderId="3" xfId="0" applyFont="1" applyFill="1" applyBorder="1" applyAlignment="1">
      <alignment vertical="center"/>
    </xf>
    <xf numFmtId="0" fontId="57" fillId="12" borderId="3" xfId="0" applyFont="1" applyFill="1" applyBorder="1" applyAlignment="1">
      <alignment horizontal="left" vertical="top" wrapText="1"/>
    </xf>
    <xf numFmtId="0" fontId="36" fillId="13" borderId="3" xfId="0" applyFont="1" applyFill="1" applyBorder="1" applyAlignment="1">
      <alignment horizontal="left" vertical="center"/>
    </xf>
    <xf numFmtId="0" fontId="37" fillId="13" borderId="3" xfId="0" applyFont="1" applyFill="1" applyBorder="1" applyAlignment="1">
      <alignment vertical="center"/>
    </xf>
    <xf numFmtId="0" fontId="27" fillId="2" borderId="10" xfId="0" applyFont="1" applyFill="1" applyBorder="1" applyAlignment="1">
      <alignment horizontal="left" wrapText="1"/>
    </xf>
    <xf numFmtId="0" fontId="27" fillId="2" borderId="3" xfId="0" applyFont="1" applyFill="1" applyBorder="1" applyAlignment="1">
      <alignment horizontal="left" wrapText="1"/>
    </xf>
    <xf numFmtId="0" fontId="41" fillId="2" borderId="3" xfId="0" applyFont="1" applyFill="1" applyBorder="1" applyAlignment="1">
      <alignment horizontal="left" vertical="center" wrapText="1"/>
    </xf>
    <xf numFmtId="9" fontId="3" fillId="16" borderId="32" xfId="0" applyNumberFormat="1" applyFont="1" applyFill="1" applyBorder="1" applyAlignment="1">
      <alignment horizontal="center" vertical="center"/>
    </xf>
    <xf numFmtId="9" fontId="3" fillId="16" borderId="34" xfId="0" applyNumberFormat="1" applyFont="1" applyFill="1" applyBorder="1" applyAlignment="1">
      <alignment horizontal="center" vertical="center"/>
    </xf>
    <xf numFmtId="168" fontId="29" fillId="15" borderId="36" xfId="0" applyNumberFormat="1" applyFont="1" applyFill="1" applyBorder="1" applyAlignment="1">
      <alignment horizontal="center" vertical="center"/>
    </xf>
    <xf numFmtId="168" fontId="29" fillId="15" borderId="40" xfId="0" applyNumberFormat="1" applyFont="1" applyFill="1" applyBorder="1" applyAlignment="1">
      <alignment horizontal="center" vertical="center"/>
    </xf>
    <xf numFmtId="3" fontId="1" fillId="13" borderId="8" xfId="0" applyNumberFormat="1" applyFont="1" applyFill="1" applyBorder="1" applyAlignment="1">
      <alignment vertical="center" wrapText="1"/>
    </xf>
    <xf numFmtId="3" fontId="1" fillId="13" borderId="31" xfId="0" applyNumberFormat="1" applyFont="1" applyFill="1" applyBorder="1" applyAlignment="1">
      <alignment vertical="center" wrapText="1"/>
    </xf>
    <xf numFmtId="3" fontId="1" fillId="13" borderId="33" xfId="0" applyNumberFormat="1" applyFont="1" applyFill="1" applyBorder="1" applyAlignment="1">
      <alignment vertical="center" wrapText="1"/>
    </xf>
    <xf numFmtId="3" fontId="1" fillId="13" borderId="29" xfId="0" applyNumberFormat="1" applyFont="1" applyFill="1" applyBorder="1" applyAlignment="1">
      <alignment vertical="center" wrapText="1"/>
    </xf>
    <xf numFmtId="9" fontId="3" fillId="13" borderId="2" xfId="0" applyNumberFormat="1" applyFont="1" applyFill="1" applyBorder="1" applyAlignment="1">
      <alignment horizontal="center" vertical="center"/>
    </xf>
    <xf numFmtId="9" fontId="3" fillId="13" borderId="28" xfId="0" applyNumberFormat="1" applyFont="1" applyFill="1" applyBorder="1" applyAlignment="1">
      <alignment horizontal="center" vertical="center"/>
    </xf>
    <xf numFmtId="3" fontId="3" fillId="16" borderId="8" xfId="0" applyNumberFormat="1" applyFont="1" applyFill="1" applyBorder="1" applyAlignment="1">
      <alignment horizontal="left" vertical="center" wrapText="1"/>
    </xf>
    <xf numFmtId="3" fontId="3" fillId="16" borderId="2" xfId="0" applyNumberFormat="1" applyFont="1" applyFill="1" applyBorder="1" applyAlignment="1">
      <alignment horizontal="left" vertical="center" wrapText="1"/>
    </xf>
    <xf numFmtId="3" fontId="3" fillId="16" borderId="31" xfId="0" applyNumberFormat="1" applyFont="1" applyFill="1" applyBorder="1" applyAlignment="1">
      <alignment horizontal="left" vertical="center" wrapText="1"/>
    </xf>
    <xf numFmtId="3" fontId="3" fillId="16" borderId="33" xfId="0" applyNumberFormat="1" applyFont="1" applyFill="1" applyBorder="1" applyAlignment="1">
      <alignment horizontal="left" vertical="center" wrapText="1"/>
    </xf>
    <xf numFmtId="3" fontId="3" fillId="16" borderId="28" xfId="0" applyNumberFormat="1" applyFont="1" applyFill="1" applyBorder="1" applyAlignment="1">
      <alignment horizontal="left" vertical="center" wrapText="1"/>
    </xf>
    <xf numFmtId="3" fontId="3" fillId="16" borderId="29" xfId="0" applyNumberFormat="1" applyFont="1" applyFill="1" applyBorder="1" applyAlignment="1">
      <alignment horizontal="left" vertical="center" wrapText="1"/>
    </xf>
    <xf numFmtId="3" fontId="29" fillId="15" borderId="35" xfId="0" applyNumberFormat="1" applyFont="1" applyFill="1" applyBorder="1" applyAlignment="1">
      <alignment horizontal="left" vertical="center"/>
    </xf>
    <xf numFmtId="3" fontId="29" fillId="15" borderId="24" xfId="0" applyNumberFormat="1" applyFont="1" applyFill="1" applyBorder="1" applyAlignment="1">
      <alignment horizontal="left" vertical="center"/>
    </xf>
    <xf numFmtId="3" fontId="29" fillId="15" borderId="25" xfId="0" applyNumberFormat="1" applyFont="1" applyFill="1" applyBorder="1" applyAlignment="1">
      <alignment horizontal="left" vertical="center"/>
    </xf>
    <xf numFmtId="3" fontId="29" fillId="15" borderId="37" xfId="0" applyNumberFormat="1" applyFont="1" applyFill="1" applyBorder="1" applyAlignment="1">
      <alignment horizontal="left" vertical="center"/>
    </xf>
    <xf numFmtId="3" fontId="29" fillId="15" borderId="4" xfId="0" applyNumberFormat="1" applyFont="1" applyFill="1" applyBorder="1" applyAlignment="1">
      <alignment horizontal="left" vertical="center"/>
    </xf>
    <xf numFmtId="3" fontId="29" fillId="15" borderId="38" xfId="0" applyNumberFormat="1" applyFont="1" applyFill="1" applyBorder="1" applyAlignment="1">
      <alignment horizontal="left" vertical="center"/>
    </xf>
    <xf numFmtId="3" fontId="29" fillId="15" borderId="35" xfId="0" applyNumberFormat="1" applyFont="1" applyFill="1" applyBorder="1" applyAlignment="1">
      <alignment vertical="center"/>
    </xf>
    <xf numFmtId="3" fontId="29" fillId="15" borderId="25" xfId="0" applyNumberFormat="1" applyFont="1" applyFill="1" applyBorder="1" applyAlignment="1">
      <alignment vertical="center"/>
    </xf>
    <xf numFmtId="3" fontId="29" fillId="15" borderId="37" xfId="0" applyNumberFormat="1" applyFont="1" applyFill="1" applyBorder="1" applyAlignment="1">
      <alignment vertical="center"/>
    </xf>
    <xf numFmtId="3" fontId="29" fillId="15" borderId="38" xfId="0" applyNumberFormat="1" applyFont="1" applyFill="1" applyBorder="1" applyAlignment="1">
      <alignment vertical="center"/>
    </xf>
    <xf numFmtId="168" fontId="29" fillId="15" borderId="24" xfId="0" applyNumberFormat="1" applyFont="1" applyFill="1" applyBorder="1" applyAlignment="1">
      <alignment horizontal="center" vertical="center"/>
    </xf>
    <xf numFmtId="168" fontId="29" fillId="15" borderId="4" xfId="0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vertical="center"/>
    </xf>
    <xf numFmtId="3" fontId="8" fillId="3" borderId="2" xfId="0" applyNumberFormat="1" applyFont="1" applyFill="1" applyBorder="1" applyAlignment="1">
      <alignment vertical="center"/>
    </xf>
    <xf numFmtId="0" fontId="45" fillId="4" borderId="0" xfId="0" applyFont="1" applyFill="1" applyAlignment="1">
      <alignment horizontal="left" vertical="top" wrapText="1"/>
    </xf>
    <xf numFmtId="0" fontId="36" fillId="18" borderId="4" xfId="0" applyFont="1" applyFill="1" applyBorder="1" applyAlignment="1">
      <alignment horizontal="left" vertical="center"/>
    </xf>
    <xf numFmtId="3" fontId="1" fillId="2" borderId="2" xfId="0" applyNumberFormat="1" applyFont="1" applyFill="1" applyBorder="1" applyAlignment="1">
      <alignment horizontal="left" vertical="center" wrapText="1"/>
    </xf>
    <xf numFmtId="3" fontId="12" fillId="4" borderId="0" xfId="0" applyNumberFormat="1" applyFont="1" applyFill="1" applyAlignment="1">
      <alignment horizontal="left" vertical="center" wrapText="1"/>
    </xf>
    <xf numFmtId="0" fontId="0" fillId="4" borderId="0" xfId="0" applyFill="1"/>
    <xf numFmtId="0" fontId="36" fillId="18" borderId="65" xfId="0" applyFont="1" applyFill="1" applyBorder="1" applyAlignment="1">
      <alignment horizontal="left" vertical="center"/>
    </xf>
    <xf numFmtId="0" fontId="36" fillId="18" borderId="66" xfId="0" applyFont="1" applyFill="1" applyBorder="1" applyAlignment="1">
      <alignment horizontal="left" vertical="center"/>
    </xf>
    <xf numFmtId="0" fontId="36" fillId="18" borderId="67" xfId="0" applyFont="1" applyFill="1" applyBorder="1" applyAlignment="1">
      <alignment horizontal="left" vertical="center"/>
    </xf>
    <xf numFmtId="3" fontId="26" fillId="14" borderId="49" xfId="0" applyNumberFormat="1" applyFont="1" applyFill="1" applyBorder="1" applyAlignment="1">
      <alignment horizontal="left" vertical="center"/>
    </xf>
    <xf numFmtId="3" fontId="26" fillId="14" borderId="52" xfId="0" applyNumberFormat="1" applyFont="1" applyFill="1" applyBorder="1" applyAlignment="1">
      <alignment horizontal="left" vertical="center"/>
    </xf>
    <xf numFmtId="0" fontId="26" fillId="14" borderId="48" xfId="0" applyFont="1" applyFill="1" applyBorder="1" applyAlignment="1">
      <alignment horizontal="left" vertical="center"/>
    </xf>
    <xf numFmtId="0" fontId="26" fillId="14" borderId="53" xfId="0" applyFont="1" applyFill="1" applyBorder="1" applyAlignment="1">
      <alignment horizontal="left" vertical="center"/>
    </xf>
    <xf numFmtId="0" fontId="64" fillId="4" borderId="3" xfId="0" applyFont="1" applyFill="1" applyBorder="1" applyAlignment="1">
      <alignment horizontal="left" vertical="top" wrapText="1"/>
    </xf>
    <xf numFmtId="3" fontId="22" fillId="15" borderId="4" xfId="0" applyNumberFormat="1" applyFont="1" applyFill="1" applyBorder="1" applyAlignment="1">
      <alignment horizontal="center" vertical="center"/>
    </xf>
    <xf numFmtId="0" fontId="23" fillId="15" borderId="4" xfId="0" applyFont="1" applyFill="1" applyBorder="1" applyAlignment="1">
      <alignment vertical="center"/>
    </xf>
    <xf numFmtId="0" fontId="27" fillId="2" borderId="3" xfId="0" applyFont="1" applyFill="1" applyBorder="1" applyAlignment="1">
      <alignment horizontal="left" vertical="center" wrapText="1"/>
    </xf>
    <xf numFmtId="9" fontId="22" fillId="15" borderId="3" xfId="0" applyNumberFormat="1" applyFont="1" applyFill="1" applyBorder="1" applyAlignment="1">
      <alignment horizontal="center" vertical="center" wrapText="1"/>
    </xf>
    <xf numFmtId="3" fontId="22" fillId="15" borderId="3" xfId="0" applyNumberFormat="1" applyFont="1" applyFill="1" applyBorder="1" applyAlignment="1">
      <alignment horizontal="center" vertical="center" wrapText="1"/>
    </xf>
    <xf numFmtId="0" fontId="23" fillId="15" borderId="3" xfId="0" applyFont="1" applyFill="1" applyBorder="1" applyAlignment="1">
      <alignment vertical="center"/>
    </xf>
    <xf numFmtId="0" fontId="22" fillId="15" borderId="3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79AD94"/>
      <color rgb="FF28734F"/>
      <color rgb="FF35825D"/>
      <color rgb="FFB58ED4"/>
      <color rgb="FFF27777"/>
      <color rgb="FF009999"/>
      <color rgb="FFBEEBDC"/>
      <color rgb="FF92E0C6"/>
      <color rgb="FF9EDBDB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28" Type="http://customschemas.google.com/relationships/workbookmetadata" Target="metadata"/><Relationship Id="rId10" Type="http://schemas.openxmlformats.org/officeDocument/2006/relationships/worksheet" Target="worksheets/sheet10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tabSelected="1" workbookViewId="0">
      <selection activeCell="F12" sqref="F12"/>
    </sheetView>
  </sheetViews>
  <sheetFormatPr baseColWidth="10" defaultColWidth="0" defaultRowHeight="15" customHeight="1" zeroHeight="1" x14ac:dyDescent="0.25"/>
  <cols>
    <col min="1" max="1" width="23.75" customWidth="1"/>
    <col min="2" max="2" width="13.5" customWidth="1"/>
    <col min="3" max="3" width="7.375" customWidth="1"/>
    <col min="4" max="4" width="4.75" customWidth="1"/>
    <col min="5" max="5" width="6" bestFit="1" customWidth="1"/>
    <col min="6" max="6" width="16.875" customWidth="1"/>
    <col min="7" max="7" width="4.125" customWidth="1"/>
    <col min="8" max="8" width="2.25" customWidth="1"/>
    <col min="9" max="9" width="7.125" bestFit="1" customWidth="1"/>
    <col min="10" max="10" width="194" customWidth="1"/>
    <col min="11" max="11" width="8.875" hidden="1" customWidth="1"/>
    <col min="12" max="12" width="15.25" hidden="1" customWidth="1"/>
    <col min="13" max="13" width="8.625" hidden="1" customWidth="1"/>
    <col min="14" max="14" width="5.75" hidden="1" customWidth="1"/>
    <col min="15" max="25" width="10" hidden="1" customWidth="1"/>
    <col min="26" max="40" width="0" hidden="1" customWidth="1"/>
    <col min="41" max="16384" width="11.25" hidden="1"/>
  </cols>
  <sheetData>
    <row r="1" spans="1:40" ht="51" customHeight="1" x14ac:dyDescent="0.25">
      <c r="A1" s="545" t="s">
        <v>77</v>
      </c>
      <c r="B1" s="545"/>
      <c r="C1" s="545"/>
      <c r="D1" s="545"/>
      <c r="E1" s="545"/>
      <c r="F1" s="545"/>
      <c r="G1" s="25"/>
      <c r="H1" s="25"/>
      <c r="I1" s="25"/>
      <c r="J1" s="25"/>
      <c r="K1" s="378"/>
      <c r="L1" s="378"/>
      <c r="M1" s="378"/>
      <c r="N1" s="378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40" ht="21" x14ac:dyDescent="0.35">
      <c r="A2" s="269" t="s">
        <v>78</v>
      </c>
      <c r="B2" s="546"/>
      <c r="C2" s="546"/>
      <c r="D2" s="546"/>
      <c r="E2" s="169"/>
      <c r="F2" s="170"/>
      <c r="G2" s="25"/>
      <c r="H2" s="25"/>
      <c r="I2" s="25"/>
      <c r="J2" s="232" t="s">
        <v>81</v>
      </c>
      <c r="K2" s="1"/>
      <c r="L2" s="1"/>
      <c r="M2" s="378"/>
      <c r="N2" s="378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40" ht="15.75" x14ac:dyDescent="0.25">
      <c r="A3" s="36"/>
      <c r="B3" s="473"/>
      <c r="C3" s="473"/>
      <c r="D3" s="473"/>
      <c r="E3" s="25"/>
      <c r="F3" s="25"/>
      <c r="G3" s="25"/>
      <c r="H3" s="25"/>
      <c r="I3" s="25"/>
      <c r="J3" s="25"/>
      <c r="K3" s="378"/>
      <c r="L3" s="378"/>
      <c r="M3" s="378"/>
      <c r="N3" s="378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40" ht="18.75" x14ac:dyDescent="0.25">
      <c r="A4" s="269" t="s">
        <v>0</v>
      </c>
      <c r="B4" s="548"/>
      <c r="C4" s="548"/>
      <c r="D4" s="548"/>
      <c r="E4" s="171"/>
      <c r="F4" s="170"/>
      <c r="G4" s="25"/>
      <c r="H4" s="25"/>
      <c r="I4" s="25"/>
      <c r="J4" s="533" t="s">
        <v>82</v>
      </c>
      <c r="K4" s="378"/>
      <c r="L4" s="378"/>
      <c r="M4" s="378"/>
      <c r="N4" s="378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40" ht="14.25" customHeight="1" x14ac:dyDescent="0.25">
      <c r="A5" s="36"/>
      <c r="B5" s="473"/>
      <c r="C5" s="473"/>
      <c r="D5" s="473"/>
      <c r="E5" s="25"/>
      <c r="F5" s="25"/>
      <c r="G5" s="25"/>
      <c r="H5" s="25"/>
      <c r="I5" s="25"/>
      <c r="J5" s="534" t="s">
        <v>83</v>
      </c>
      <c r="K5" s="378"/>
      <c r="L5" s="378"/>
      <c r="M5" s="378"/>
      <c r="N5" s="378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40" ht="18.75" x14ac:dyDescent="0.25">
      <c r="A6" s="269" t="s">
        <v>79</v>
      </c>
      <c r="B6" s="547"/>
      <c r="C6" s="547"/>
      <c r="D6" s="547"/>
      <c r="E6" s="169"/>
      <c r="F6" s="170"/>
      <c r="G6" s="25"/>
      <c r="H6" s="25"/>
      <c r="I6" s="25"/>
      <c r="J6" s="534" t="s">
        <v>87</v>
      </c>
      <c r="K6" s="378"/>
      <c r="L6" s="378"/>
      <c r="M6" s="378"/>
      <c r="N6" s="378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40" s="99" customFormat="1" ht="18.75" x14ac:dyDescent="0.25">
      <c r="A7" s="95" t="s">
        <v>1</v>
      </c>
      <c r="B7" s="87" t="s">
        <v>237</v>
      </c>
      <c r="C7" s="87" t="s">
        <v>162</v>
      </c>
      <c r="D7" s="87" t="s">
        <v>2</v>
      </c>
      <c r="E7" s="98"/>
      <c r="F7" s="98"/>
      <c r="G7" s="98"/>
      <c r="H7" s="98"/>
      <c r="I7" s="98"/>
      <c r="J7" s="534" t="s">
        <v>88</v>
      </c>
      <c r="K7" s="398"/>
      <c r="L7" s="398"/>
      <c r="M7" s="398"/>
      <c r="N7" s="399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</row>
    <row r="8" spans="1:40" ht="18.75" x14ac:dyDescent="0.25">
      <c r="A8" s="269" t="s">
        <v>80</v>
      </c>
      <c r="B8" s="477"/>
      <c r="C8" s="172"/>
      <c r="D8" s="172"/>
      <c r="E8" s="173"/>
      <c r="F8" s="174"/>
      <c r="G8" s="36"/>
      <c r="H8" s="36"/>
      <c r="I8" s="36"/>
      <c r="J8" s="534" t="s">
        <v>89</v>
      </c>
      <c r="K8" s="402"/>
      <c r="L8" s="402"/>
      <c r="M8" s="402"/>
      <c r="N8" s="378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40" ht="18" customHeight="1" x14ac:dyDescent="0.25">
      <c r="A9" s="36"/>
      <c r="B9" s="37"/>
      <c r="C9" s="36"/>
      <c r="D9" s="36"/>
      <c r="E9" s="36"/>
      <c r="F9" s="36"/>
      <c r="G9" s="36"/>
      <c r="H9" s="36"/>
      <c r="I9" s="36"/>
      <c r="J9" s="534" t="s">
        <v>90</v>
      </c>
      <c r="K9" s="402"/>
      <c r="L9" s="402"/>
      <c r="M9" s="402"/>
      <c r="N9" s="378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40" s="99" customFormat="1" ht="18.75" x14ac:dyDescent="0.25">
      <c r="A10" s="86" t="s">
        <v>3</v>
      </c>
      <c r="B10" s="100" t="s">
        <v>4</v>
      </c>
      <c r="C10" s="100" t="s">
        <v>5</v>
      </c>
      <c r="D10" s="100" t="s">
        <v>6</v>
      </c>
      <c r="E10" s="100" t="s">
        <v>7</v>
      </c>
      <c r="F10" s="100" t="s">
        <v>8</v>
      </c>
      <c r="G10" s="100" t="s">
        <v>9</v>
      </c>
      <c r="H10" s="100" t="s">
        <v>10</v>
      </c>
      <c r="I10" s="100" t="s">
        <v>11</v>
      </c>
      <c r="J10" s="534" t="s">
        <v>91</v>
      </c>
      <c r="K10" s="403"/>
      <c r="L10" s="403"/>
      <c r="M10" s="403"/>
      <c r="N10" s="399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1"/>
      <c r="AA10" s="401"/>
      <c r="AB10" s="401"/>
      <c r="AC10" s="401"/>
      <c r="AD10" s="401"/>
      <c r="AE10" s="401"/>
      <c r="AF10" s="401"/>
      <c r="AG10" s="401"/>
      <c r="AH10" s="401"/>
      <c r="AI10" s="401"/>
      <c r="AJ10" s="401"/>
      <c r="AK10" s="401"/>
      <c r="AL10" s="401"/>
      <c r="AM10" s="401"/>
      <c r="AN10" s="401"/>
    </row>
    <row r="11" spans="1:40" ht="18" customHeight="1" x14ac:dyDescent="0.25">
      <c r="A11" s="25"/>
      <c r="B11" s="37"/>
      <c r="C11" s="36"/>
      <c r="D11" s="36"/>
      <c r="E11" s="36"/>
      <c r="F11" s="36"/>
      <c r="G11" s="36"/>
      <c r="H11" s="36"/>
      <c r="I11" s="36"/>
      <c r="J11" s="534" t="s">
        <v>92</v>
      </c>
      <c r="K11" s="402"/>
      <c r="L11" s="402"/>
      <c r="M11" s="402"/>
      <c r="N11" s="37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40" ht="17.25" customHeight="1" x14ac:dyDescent="0.3">
      <c r="A12" s="530" t="s">
        <v>84</v>
      </c>
      <c r="B12" s="531"/>
      <c r="C12" s="530"/>
      <c r="D12" s="530"/>
      <c r="E12" s="530"/>
      <c r="F12" s="107"/>
      <c r="G12" s="107"/>
      <c r="H12" s="107"/>
      <c r="I12" s="36"/>
      <c r="J12" s="501" t="s">
        <v>93</v>
      </c>
      <c r="K12" s="402"/>
      <c r="L12" s="402"/>
      <c r="M12" s="402"/>
      <c r="N12" s="37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40" ht="20.25" customHeight="1" x14ac:dyDescent="0.25">
      <c r="A13" s="497" t="s">
        <v>85</v>
      </c>
      <c r="B13" s="486">
        <v>0.21</v>
      </c>
      <c r="C13" s="549"/>
      <c r="D13" s="550"/>
      <c r="E13" s="550"/>
      <c r="F13" s="107"/>
      <c r="G13" s="107"/>
      <c r="H13" s="107"/>
      <c r="I13" s="36"/>
      <c r="J13" s="535" t="s">
        <v>94</v>
      </c>
      <c r="K13" s="402"/>
      <c r="L13" s="402"/>
      <c r="M13" s="402"/>
      <c r="N13" s="378"/>
      <c r="O13" s="1"/>
      <c r="P13" s="404"/>
      <c r="Q13" s="1"/>
      <c r="R13" s="1"/>
      <c r="S13" s="1"/>
      <c r="T13" s="1"/>
      <c r="U13" s="1"/>
      <c r="V13" s="1"/>
      <c r="W13" s="1"/>
      <c r="X13" s="1"/>
      <c r="Y13" s="1"/>
    </row>
    <row r="14" spans="1:40" ht="15" customHeight="1" x14ac:dyDescent="0.25">
      <c r="A14" s="498"/>
      <c r="B14" s="485"/>
      <c r="C14" s="107"/>
      <c r="D14" s="107"/>
      <c r="E14" s="107"/>
      <c r="F14" s="107"/>
      <c r="G14" s="107"/>
      <c r="H14" s="107"/>
      <c r="I14" s="36"/>
      <c r="J14" s="535" t="s">
        <v>95</v>
      </c>
      <c r="K14" s="402"/>
      <c r="L14" s="402"/>
      <c r="M14" s="402"/>
      <c r="N14" s="378"/>
      <c r="O14" s="1"/>
      <c r="P14" s="404"/>
      <c r="Q14" s="1"/>
      <c r="R14" s="1"/>
      <c r="S14" s="1"/>
      <c r="T14" s="1"/>
      <c r="U14" s="1"/>
      <c r="V14" s="1"/>
      <c r="W14" s="1"/>
      <c r="X14" s="1"/>
      <c r="Y14" s="1"/>
    </row>
    <row r="15" spans="1:40" ht="18.75" x14ac:dyDescent="0.25">
      <c r="A15" s="497" t="s">
        <v>86</v>
      </c>
      <c r="B15" s="486">
        <v>0.21</v>
      </c>
      <c r="C15" s="549"/>
      <c r="D15" s="550"/>
      <c r="E15" s="550"/>
      <c r="F15" s="107"/>
      <c r="G15" s="107"/>
      <c r="H15" s="107"/>
      <c r="I15" s="36"/>
      <c r="J15" s="536" t="s">
        <v>96</v>
      </c>
      <c r="K15" s="402"/>
      <c r="L15" s="402"/>
      <c r="M15" s="402"/>
      <c r="N15" s="378"/>
      <c r="O15" s="1"/>
      <c r="P15" s="404"/>
      <c r="Q15" s="1"/>
      <c r="R15" s="1"/>
      <c r="S15" s="1"/>
      <c r="T15" s="1"/>
      <c r="U15" s="1"/>
      <c r="V15" s="1"/>
      <c r="W15" s="1"/>
      <c r="X15" s="1"/>
      <c r="Y15" s="1"/>
    </row>
    <row r="16" spans="1:40" ht="18" customHeight="1" x14ac:dyDescent="0.25">
      <c r="A16" s="25"/>
      <c r="B16" s="485"/>
      <c r="C16" s="36"/>
      <c r="D16" s="36"/>
      <c r="E16" s="36"/>
      <c r="F16" s="107"/>
      <c r="G16" s="107"/>
      <c r="H16" s="107"/>
      <c r="I16" s="36"/>
      <c r="J16" s="537" t="s">
        <v>97</v>
      </c>
      <c r="K16" s="402"/>
      <c r="L16" s="402"/>
      <c r="M16" s="402"/>
      <c r="N16" s="378"/>
      <c r="O16" s="1"/>
      <c r="P16" s="405"/>
      <c r="Q16" s="1"/>
      <c r="R16" s="1"/>
      <c r="S16" s="1"/>
      <c r="T16" s="1"/>
      <c r="U16" s="1"/>
      <c r="V16" s="1"/>
      <c r="W16" s="1"/>
      <c r="X16" s="1"/>
      <c r="Y16" s="1"/>
    </row>
    <row r="17" spans="1:40" s="102" customFormat="1" ht="18.75" customHeight="1" x14ac:dyDescent="0.25">
      <c r="A17" s="487"/>
      <c r="C17" s="367"/>
      <c r="D17" s="98"/>
      <c r="E17" s="98"/>
      <c r="F17" s="98"/>
      <c r="G17" s="98"/>
      <c r="H17" s="98"/>
      <c r="I17" s="98"/>
      <c r="K17" s="398"/>
      <c r="L17" s="398"/>
      <c r="M17" s="398"/>
      <c r="N17" s="399"/>
      <c r="O17" s="399"/>
      <c r="P17" s="406"/>
      <c r="Q17" s="399"/>
      <c r="R17" s="399"/>
      <c r="S17" s="399"/>
      <c r="T17" s="399"/>
      <c r="U17" s="399"/>
      <c r="V17" s="399"/>
      <c r="W17" s="399"/>
      <c r="X17" s="399"/>
      <c r="Y17" s="399"/>
      <c r="Z17" s="407"/>
      <c r="AA17" s="407"/>
      <c r="AB17" s="407"/>
      <c r="AC17" s="407"/>
      <c r="AD17" s="407"/>
      <c r="AE17" s="407"/>
      <c r="AF17" s="407"/>
      <c r="AG17" s="407"/>
      <c r="AH17" s="407"/>
      <c r="AI17" s="407"/>
      <c r="AJ17" s="407"/>
      <c r="AK17" s="407"/>
      <c r="AL17" s="407"/>
      <c r="AM17" s="407"/>
      <c r="AN17" s="407"/>
    </row>
    <row r="18" spans="1:40" ht="16.5" customHeight="1" x14ac:dyDescent="0.25">
      <c r="A18" s="217"/>
      <c r="B18" s="491"/>
      <c r="C18" s="36"/>
      <c r="D18" s="36"/>
      <c r="E18" s="36"/>
      <c r="F18" s="36"/>
      <c r="G18" s="36"/>
      <c r="H18" s="36"/>
      <c r="I18" s="36"/>
      <c r="K18" s="402"/>
      <c r="L18" s="402"/>
      <c r="M18" s="402"/>
      <c r="N18" s="378"/>
      <c r="O18" s="1"/>
      <c r="P18" s="408"/>
      <c r="Q18" s="1"/>
      <c r="R18" s="1"/>
      <c r="S18" s="1"/>
      <c r="T18" s="1"/>
      <c r="U18" s="1"/>
      <c r="V18" s="1"/>
      <c r="W18" s="1"/>
      <c r="X18" s="1"/>
      <c r="Y18" s="1"/>
    </row>
    <row r="19" spans="1:40" ht="21" x14ac:dyDescent="0.25">
      <c r="A19" s="551" t="s">
        <v>98</v>
      </c>
      <c r="B19" s="552"/>
      <c r="C19" s="101" t="s">
        <v>2</v>
      </c>
      <c r="D19" s="25"/>
      <c r="E19" s="25"/>
      <c r="F19" s="25"/>
      <c r="G19" s="25"/>
      <c r="H19" s="25"/>
      <c r="I19" s="25"/>
      <c r="K19" s="378"/>
      <c r="L19" s="378"/>
      <c r="M19" s="378"/>
      <c r="N19" s="378"/>
      <c r="O19" s="1"/>
      <c r="P19" s="408"/>
      <c r="Q19" s="1"/>
      <c r="R19" s="1"/>
      <c r="S19" s="1"/>
      <c r="T19" s="1"/>
      <c r="U19" s="1"/>
      <c r="V19" s="1"/>
      <c r="W19" s="1"/>
      <c r="X19" s="1"/>
      <c r="Y19" s="1"/>
    </row>
    <row r="20" spans="1:40" ht="18.75" x14ac:dyDescent="0.25">
      <c r="A20" s="553" t="s">
        <v>99</v>
      </c>
      <c r="B20" s="554"/>
      <c r="C20" s="97">
        <v>0.02</v>
      </c>
      <c r="D20" s="25"/>
      <c r="E20" s="25"/>
      <c r="F20" s="25"/>
      <c r="G20" s="25"/>
      <c r="H20" s="25"/>
      <c r="I20" s="25"/>
      <c r="J20" s="90"/>
      <c r="K20" s="378"/>
      <c r="L20" s="378"/>
      <c r="M20" s="378"/>
      <c r="N20" s="378"/>
      <c r="O20" s="1"/>
      <c r="P20" s="408"/>
      <c r="Q20" s="1"/>
      <c r="R20" s="1"/>
      <c r="S20" s="1"/>
      <c r="T20" s="1"/>
      <c r="U20" s="1"/>
      <c r="V20" s="1"/>
      <c r="W20" s="1"/>
      <c r="X20" s="1"/>
      <c r="Y20" s="1"/>
    </row>
    <row r="21" spans="1:40" ht="18.75" x14ac:dyDescent="0.25">
      <c r="A21" s="417" t="s">
        <v>100</v>
      </c>
      <c r="B21" s="499">
        <f>+'Plan Inversion'!C41</f>
        <v>0</v>
      </c>
      <c r="C21" s="89"/>
      <c r="D21" s="25"/>
      <c r="E21" s="25"/>
      <c r="F21" s="25"/>
      <c r="G21" s="25"/>
      <c r="H21" s="25"/>
      <c r="I21" s="25"/>
      <c r="J21" s="90"/>
      <c r="K21" s="378"/>
      <c r="L21" s="378"/>
      <c r="M21" s="378"/>
      <c r="N21" s="378"/>
      <c r="O21" s="1"/>
      <c r="P21" s="408"/>
      <c r="Q21" s="1"/>
      <c r="R21" s="1"/>
      <c r="S21" s="1"/>
      <c r="T21" s="1"/>
      <c r="U21" s="1"/>
      <c r="V21" s="1"/>
      <c r="W21" s="1"/>
      <c r="X21" s="1"/>
      <c r="Y21" s="1"/>
    </row>
    <row r="22" spans="1:40" ht="18.75" x14ac:dyDescent="0.25">
      <c r="A22" s="417" t="s">
        <v>101</v>
      </c>
      <c r="B22" s="495">
        <f>+'Plan Financiacion '!C9</f>
        <v>0</v>
      </c>
      <c r="C22" s="268"/>
      <c r="D22" s="88" t="s">
        <v>15</v>
      </c>
      <c r="E22" s="88" t="s">
        <v>16</v>
      </c>
      <c r="F22" s="25"/>
      <c r="G22" s="25"/>
      <c r="H22" s="86" t="s">
        <v>17</v>
      </c>
      <c r="I22" s="86"/>
      <c r="J22" s="90"/>
      <c r="K22" s="399"/>
      <c r="L22" s="399"/>
      <c r="M22" s="399"/>
      <c r="N22" s="378"/>
      <c r="O22" s="1"/>
      <c r="P22" s="409"/>
      <c r="Q22" s="1"/>
      <c r="R22" s="1"/>
      <c r="S22" s="1"/>
      <c r="T22" s="1"/>
      <c r="U22" s="1"/>
      <c r="V22" s="1"/>
      <c r="W22" s="1"/>
      <c r="X22" s="1"/>
      <c r="Y22" s="1"/>
    </row>
    <row r="23" spans="1:40" ht="20.25" customHeight="1" x14ac:dyDescent="0.25">
      <c r="A23" s="417" t="s">
        <v>102</v>
      </c>
      <c r="B23" s="495">
        <f>+'P&amp;G 3 Años'!C6</f>
        <v>0</v>
      </c>
      <c r="C23" s="373"/>
      <c r="D23" s="93">
        <f>+'Pronostico Ventas'!D49</f>
        <v>0</v>
      </c>
      <c r="E23" s="90">
        <v>21</v>
      </c>
      <c r="F23" s="25"/>
      <c r="G23" s="25"/>
      <c r="H23" s="89"/>
      <c r="I23" s="89"/>
      <c r="J23" s="90"/>
      <c r="K23" s="410"/>
      <c r="L23" s="410"/>
      <c r="M23" s="410"/>
      <c r="N23" s="378"/>
      <c r="O23" s="1"/>
      <c r="P23" s="409"/>
      <c r="Q23" s="1"/>
      <c r="R23" s="1"/>
      <c r="S23" s="1"/>
      <c r="T23" s="1"/>
      <c r="U23" s="1"/>
      <c r="V23" s="1"/>
      <c r="W23" s="1"/>
      <c r="X23" s="1"/>
      <c r="Y23" s="1"/>
    </row>
    <row r="24" spans="1:40" ht="18.75" customHeight="1" x14ac:dyDescent="0.25">
      <c r="A24" s="417" t="s">
        <v>103</v>
      </c>
      <c r="B24" s="495">
        <f>+'P&amp;G 3 Años'!C7+'P&amp;G 3 Años'!C8+'P&amp;G 3 Años'!C23</f>
        <v>0</v>
      </c>
      <c r="C24" s="376"/>
      <c r="D24" s="544">
        <v>10</v>
      </c>
      <c r="E24" s="544"/>
      <c r="F24" s="544"/>
      <c r="G24" s="25"/>
      <c r="H24" s="89"/>
      <c r="I24" s="89"/>
      <c r="J24" s="90" t="s">
        <v>18</v>
      </c>
      <c r="K24" s="411"/>
      <c r="L24" s="412"/>
      <c r="M24" s="411"/>
      <c r="N24" s="37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40" ht="18.75" customHeight="1" x14ac:dyDescent="0.25">
      <c r="A25" s="417" t="s">
        <v>104</v>
      </c>
      <c r="B25" s="495">
        <f>+'P&amp;G 3 Años'!C23</f>
        <v>0</v>
      </c>
      <c r="C25" s="373"/>
      <c r="D25" s="93">
        <f>+'Pronostico Ventas'!D51</f>
        <v>0</v>
      </c>
      <c r="E25" s="90">
        <f t="shared" ref="E25:E33" si="0">$E$34*D25</f>
        <v>0</v>
      </c>
      <c r="F25" s="25"/>
      <c r="G25" s="25"/>
      <c r="H25" s="89"/>
      <c r="I25" s="89"/>
      <c r="J25" s="90">
        <v>21</v>
      </c>
      <c r="K25" s="411"/>
      <c r="L25" s="412"/>
      <c r="M25" s="411"/>
      <c r="N25" s="37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40" ht="18.75" customHeight="1" x14ac:dyDescent="0.25">
      <c r="A26" s="417" t="s">
        <v>105</v>
      </c>
      <c r="B26" s="495">
        <f>+'P&amp;G 3 Años'!C7+'P&amp;G 3 Años'!C8</f>
        <v>0</v>
      </c>
      <c r="C26" s="373"/>
      <c r="D26" s="93">
        <f>+'Pronostico Ventas'!D52</f>
        <v>0</v>
      </c>
      <c r="E26" s="90">
        <f t="shared" si="0"/>
        <v>0</v>
      </c>
      <c r="F26" s="25"/>
      <c r="G26" s="25"/>
      <c r="H26" s="89"/>
      <c r="I26" s="89"/>
      <c r="J26" s="90" t="s">
        <v>76</v>
      </c>
      <c r="K26" s="411"/>
      <c r="L26" s="412"/>
      <c r="M26" s="411"/>
      <c r="N26" s="37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40" ht="18.75" customHeight="1" x14ac:dyDescent="0.25">
      <c r="A27" s="417" t="s">
        <v>106</v>
      </c>
      <c r="B27" s="495">
        <f>+'P&amp;G 3 Años'!C9</f>
        <v>0</v>
      </c>
      <c r="C27" s="373"/>
      <c r="D27" s="93" t="e">
        <f>+'Pronostico Ventas'!#REF!</f>
        <v>#REF!</v>
      </c>
      <c r="E27" s="90" t="e">
        <f t="shared" si="0"/>
        <v>#REF!</v>
      </c>
      <c r="F27" s="25"/>
      <c r="G27" s="25"/>
      <c r="H27" s="89"/>
      <c r="I27" s="89"/>
      <c r="J27" s="94">
        <v>2</v>
      </c>
      <c r="K27" s="413"/>
      <c r="L27" s="412"/>
      <c r="M27" s="413"/>
      <c r="N27" s="37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40" ht="18.75" customHeight="1" x14ac:dyDescent="0.25">
      <c r="A28" s="417" t="s">
        <v>19</v>
      </c>
      <c r="B28" s="495">
        <f>+'P&amp;G 3 Años'!C24</f>
        <v>0</v>
      </c>
      <c r="C28" s="373"/>
      <c r="D28" s="93" t="e">
        <f>+'Pronostico Ventas'!#REF!</f>
        <v>#REF!</v>
      </c>
      <c r="E28" s="90" t="e">
        <f t="shared" si="0"/>
        <v>#REF!</v>
      </c>
      <c r="F28" s="25"/>
      <c r="G28" s="25"/>
      <c r="H28" s="25"/>
      <c r="I28" s="25"/>
      <c r="J28" s="40"/>
      <c r="K28" s="414"/>
      <c r="L28" s="54"/>
      <c r="M28" s="414"/>
      <c r="N28" s="37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40" ht="18.75" customHeight="1" x14ac:dyDescent="0.25">
      <c r="A29" s="417" t="s">
        <v>107</v>
      </c>
      <c r="B29" s="495">
        <f>+'P&amp;G 3 Años'!C32</f>
        <v>0</v>
      </c>
      <c r="C29" s="373"/>
      <c r="D29" s="93" t="e">
        <f>+'Pronostico Ventas'!#REF!</f>
        <v>#REF!</v>
      </c>
      <c r="E29" s="90" t="e">
        <f t="shared" si="0"/>
        <v>#REF!</v>
      </c>
      <c r="F29" s="25"/>
      <c r="G29" s="25"/>
      <c r="H29" s="25"/>
      <c r="I29" s="25"/>
      <c r="J29" s="25"/>
      <c r="K29" s="378"/>
      <c r="L29" s="378"/>
      <c r="M29" s="378"/>
      <c r="N29" s="378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40" ht="18.75" customHeight="1" x14ac:dyDescent="0.25">
      <c r="A30" s="417" t="s">
        <v>108</v>
      </c>
      <c r="B30" s="495">
        <f>+'P&amp;G 3 Años'!H32</f>
        <v>0</v>
      </c>
      <c r="C30" s="373"/>
      <c r="D30" s="93" t="e">
        <f>+'Pronostico Ventas'!#REF!</f>
        <v>#REF!</v>
      </c>
      <c r="E30" s="90" t="e">
        <f t="shared" si="0"/>
        <v>#REF!</v>
      </c>
      <c r="F30" s="25"/>
      <c r="G30" s="25"/>
      <c r="H30" s="25"/>
      <c r="I30" s="25"/>
      <c r="J30" s="482"/>
      <c r="K30" s="378"/>
      <c r="L30" s="378"/>
      <c r="M30" s="378"/>
      <c r="N30" s="37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40" ht="18.75" customHeight="1" x14ac:dyDescent="0.25">
      <c r="A31" s="417" t="s">
        <v>109</v>
      </c>
      <c r="B31" s="495">
        <f>+Tesoreria!O31</f>
        <v>0</v>
      </c>
      <c r="C31" s="373"/>
      <c r="D31" s="93" t="e">
        <f>+'Pronostico Ventas'!#REF!</f>
        <v>#REF!</v>
      </c>
      <c r="E31" s="90" t="e">
        <f t="shared" si="0"/>
        <v>#REF!</v>
      </c>
      <c r="F31" s="25"/>
      <c r="G31" s="25"/>
      <c r="H31" s="1"/>
      <c r="I31" s="25"/>
      <c r="J31" s="483"/>
      <c r="K31" s="378"/>
      <c r="L31" s="378"/>
      <c r="M31" s="378"/>
      <c r="N31" s="37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40" ht="18.75" customHeight="1" x14ac:dyDescent="0.25">
      <c r="A32" s="418" t="s">
        <v>110</v>
      </c>
      <c r="B32" s="496">
        <f>+'Punto Equilibrio'!D4</f>
        <v>0</v>
      </c>
      <c r="C32" s="373"/>
      <c r="D32" s="93" t="e">
        <f>+'Pronostico Ventas'!#REF!</f>
        <v>#REF!</v>
      </c>
      <c r="E32" s="90" t="e">
        <f t="shared" si="0"/>
        <v>#REF!</v>
      </c>
      <c r="F32" s="25"/>
      <c r="G32" s="25"/>
      <c r="H32" s="25"/>
      <c r="I32" s="25"/>
      <c r="J32" s="483"/>
      <c r="K32" s="378"/>
      <c r="L32" s="378"/>
      <c r="M32" s="378"/>
      <c r="N32" s="37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8.75" customHeight="1" x14ac:dyDescent="0.25">
      <c r="C33" s="373"/>
      <c r="D33" s="93" t="e">
        <f>+'Pronostico Ventas'!#REF!</f>
        <v>#REF!</v>
      </c>
      <c r="E33" s="90" t="e">
        <f t="shared" si="0"/>
        <v>#REF!</v>
      </c>
      <c r="F33" s="25"/>
      <c r="G33" s="25"/>
      <c r="H33" s="25"/>
      <c r="I33" s="25"/>
      <c r="J33" s="483"/>
      <c r="K33" s="378"/>
      <c r="L33" s="378"/>
      <c r="M33" s="378"/>
      <c r="N33" s="37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8.75" customHeight="1" x14ac:dyDescent="0.25">
      <c r="C34" s="268"/>
      <c r="D34" s="91" t="e">
        <f>SUM(D23:D33)</f>
        <v>#REF!</v>
      </c>
      <c r="E34" s="92">
        <f>'Pronostico Ventas'!P11</f>
        <v>0</v>
      </c>
      <c r="F34" s="25"/>
      <c r="G34" s="25"/>
      <c r="H34" s="25"/>
      <c r="I34" s="25"/>
      <c r="J34" s="484"/>
      <c r="K34" s="378"/>
      <c r="L34" s="378"/>
      <c r="M34" s="378"/>
      <c r="N34" s="37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8" customHeight="1" x14ac:dyDescent="0.25">
      <c r="C35" s="374"/>
      <c r="D35" s="25"/>
      <c r="E35" s="25"/>
      <c r="F35" s="25"/>
      <c r="G35" s="25"/>
      <c r="H35" s="25"/>
      <c r="I35" s="25"/>
      <c r="J35" s="25"/>
      <c r="K35" s="378"/>
      <c r="L35" s="378"/>
      <c r="M35" s="378"/>
      <c r="N35" s="37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14" customFormat="1" ht="15.75" customHeight="1" x14ac:dyDescent="0.25">
      <c r="A36" s="372"/>
      <c r="B36" s="372"/>
      <c r="C36" s="375"/>
      <c r="D36" s="96" t="s">
        <v>6</v>
      </c>
      <c r="E36" s="96" t="s">
        <v>7</v>
      </c>
      <c r="F36" s="96" t="s">
        <v>8</v>
      </c>
      <c r="G36" s="96" t="s">
        <v>9</v>
      </c>
      <c r="H36" s="96" t="s">
        <v>10</v>
      </c>
      <c r="I36" s="96" t="s">
        <v>11</v>
      </c>
      <c r="J36" s="96" t="s">
        <v>20</v>
      </c>
      <c r="K36" s="403"/>
      <c r="L36" s="403"/>
      <c r="M36" s="403"/>
      <c r="N36" s="403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15" customHeight="1" x14ac:dyDescent="0.25">
      <c r="A37" s="420"/>
      <c r="B37" s="420"/>
      <c r="C37" s="420"/>
      <c r="D37" s="420"/>
      <c r="E37" s="420"/>
      <c r="F37" s="420"/>
      <c r="G37" s="420"/>
      <c r="H37" s="420"/>
      <c r="I37" s="420"/>
    </row>
  </sheetData>
  <mergeCells count="10">
    <mergeCell ref="D24:F24"/>
    <mergeCell ref="A1:C1"/>
    <mergeCell ref="D1:F1"/>
    <mergeCell ref="B2:D2"/>
    <mergeCell ref="B6:D6"/>
    <mergeCell ref="B4:D4"/>
    <mergeCell ref="C13:E13"/>
    <mergeCell ref="C15:E15"/>
    <mergeCell ref="A19:B19"/>
    <mergeCell ref="A20:B20"/>
  </mergeCells>
  <dataValidations count="1">
    <dataValidation type="list" allowBlank="1" showInputMessage="1" showErrorMessage="1" sqref="F13">
      <formula1>$F$13:$F$15</formula1>
    </dataValidation>
  </dataValidations>
  <pageMargins left="0.7" right="0.7" top="0.75" bottom="0.75" header="0" footer="0"/>
  <pageSetup orientation="portrait" r:id="rId1"/>
  <ignoredErrors>
    <ignoredError sqref="D23 D25:D34 E25:E33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B2" sqref="B2"/>
    </sheetView>
  </sheetViews>
  <sheetFormatPr baseColWidth="10" defaultColWidth="0" defaultRowHeight="15" customHeight="1" zeroHeight="1" x14ac:dyDescent="0.25"/>
  <cols>
    <col min="1" max="1" width="8.375" customWidth="1"/>
    <col min="2" max="2" width="8.625" customWidth="1"/>
    <col min="3" max="4" width="12.875" customWidth="1"/>
    <col min="5" max="5" width="11.625" customWidth="1"/>
    <col min="6" max="6" width="10.375" customWidth="1"/>
    <col min="7" max="7" width="10.875" customWidth="1"/>
    <col min="8" max="8" width="11.375" style="132" customWidth="1"/>
    <col min="9" max="9" width="10" customWidth="1"/>
    <col min="10" max="10" width="11" customWidth="1"/>
    <col min="11" max="11" width="8" customWidth="1"/>
    <col min="12" max="12" width="10" hidden="1" customWidth="1"/>
    <col min="13" max="13" width="11.375" hidden="1" customWidth="1"/>
    <col min="14" max="14" width="2.625" hidden="1" customWidth="1"/>
    <col min="15" max="15" width="10" hidden="1" customWidth="1"/>
    <col min="16" max="16" width="10.75" hidden="1" customWidth="1"/>
    <col min="17" max="26" width="10" hidden="1" customWidth="1"/>
    <col min="27" max="16384" width="11.25" hidden="1"/>
  </cols>
  <sheetData>
    <row r="1" spans="1:26" ht="51" customHeight="1" x14ac:dyDescent="0.25">
      <c r="A1" s="25"/>
      <c r="B1" s="250" t="s">
        <v>29</v>
      </c>
      <c r="C1" s="251"/>
      <c r="D1" s="250"/>
      <c r="E1" s="251"/>
      <c r="F1" s="250"/>
      <c r="G1" s="251"/>
      <c r="H1" s="253"/>
      <c r="I1" s="257"/>
      <c r="J1" s="25"/>
      <c r="K1" s="25"/>
      <c r="L1" s="25"/>
      <c r="M1" s="25"/>
      <c r="N1" s="25"/>
      <c r="O1" s="25"/>
      <c r="P1" s="25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25">
      <c r="A2" s="25"/>
      <c r="B2" s="470" t="s">
        <v>75</v>
      </c>
      <c r="C2" s="471"/>
      <c r="D2" s="470"/>
      <c r="E2" s="471"/>
      <c r="F2" s="470"/>
      <c r="G2" s="471"/>
      <c r="H2" s="253"/>
      <c r="I2" s="257"/>
      <c r="J2" s="25"/>
      <c r="K2" s="25"/>
      <c r="L2" s="25"/>
      <c r="M2" s="25"/>
      <c r="N2" s="25"/>
      <c r="O2" s="25"/>
      <c r="P2" s="25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x14ac:dyDescent="0.25">
      <c r="A3" s="25"/>
      <c r="B3" s="338" t="s">
        <v>30</v>
      </c>
      <c r="C3" s="121"/>
      <c r="D3" s="121"/>
      <c r="E3" s="339">
        <f>+'Plan Financiacion '!C17</f>
        <v>0</v>
      </c>
      <c r="F3" s="121"/>
      <c r="G3" s="121"/>
      <c r="H3" s="256"/>
      <c r="I3" s="168"/>
      <c r="J3" s="25"/>
      <c r="K3" s="25"/>
      <c r="L3" s="25"/>
      <c r="M3" s="25"/>
      <c r="N3" s="25"/>
      <c r="O3" s="25"/>
      <c r="P3" s="25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25">
      <c r="A4" s="25"/>
      <c r="B4" s="338" t="s">
        <v>31</v>
      </c>
      <c r="C4" s="121"/>
      <c r="D4" s="121"/>
      <c r="E4" s="340">
        <f>+'Plan Financiacion '!C19*12</f>
        <v>60</v>
      </c>
      <c r="F4" s="123" t="str">
        <f>E4/12 &amp;" años"</f>
        <v>5 años</v>
      </c>
      <c r="G4" s="121"/>
      <c r="H4" s="59"/>
      <c r="I4" s="25"/>
      <c r="J4" s="25"/>
      <c r="K4" s="25"/>
      <c r="L4" s="25"/>
      <c r="M4" s="25"/>
      <c r="N4" s="25"/>
      <c r="O4" s="25"/>
      <c r="P4" s="25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25">
      <c r="A5" s="25"/>
      <c r="B5" s="338" t="s">
        <v>32</v>
      </c>
      <c r="C5" s="121"/>
      <c r="D5" s="121"/>
      <c r="E5" s="341">
        <f>+'Plan Financiacion '!C18</f>
        <v>6.9000000000000006E-2</v>
      </c>
      <c r="F5" s="121"/>
      <c r="G5" s="121"/>
      <c r="H5" s="59"/>
      <c r="I5" s="25"/>
      <c r="J5" s="25"/>
      <c r="K5" s="25"/>
      <c r="L5" s="25"/>
      <c r="M5" s="25"/>
      <c r="N5" s="25"/>
      <c r="O5" s="25"/>
      <c r="P5" s="25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5">
      <c r="A6" s="25"/>
      <c r="B6" s="338" t="s">
        <v>33</v>
      </c>
      <c r="C6" s="121"/>
      <c r="D6" s="121"/>
      <c r="E6" s="340">
        <v>0</v>
      </c>
      <c r="F6" s="121"/>
      <c r="G6" s="121"/>
      <c r="H6" s="609" t="s">
        <v>72</v>
      </c>
      <c r="I6" s="609"/>
      <c r="J6" s="609"/>
      <c r="K6" s="609"/>
      <c r="L6" s="25"/>
      <c r="M6" s="25"/>
      <c r="N6" s="25"/>
      <c r="O6" s="25"/>
      <c r="P6" s="25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25">
      <c r="A7" s="25"/>
      <c r="B7" s="342" t="s">
        <v>34</v>
      </c>
      <c r="C7" s="343"/>
      <c r="D7" s="343"/>
      <c r="E7" s="344">
        <v>12</v>
      </c>
      <c r="F7" s="343"/>
      <c r="G7" s="343"/>
      <c r="H7" s="609"/>
      <c r="I7" s="609"/>
      <c r="J7" s="609"/>
      <c r="K7" s="609"/>
      <c r="L7" s="25"/>
      <c r="M7" s="25"/>
      <c r="N7" s="25"/>
      <c r="O7" s="25"/>
      <c r="P7" s="25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x14ac:dyDescent="0.25">
      <c r="A8" s="25"/>
      <c r="B8" s="25"/>
      <c r="C8" s="25"/>
      <c r="D8" s="25"/>
      <c r="E8" s="25"/>
      <c r="F8" s="25"/>
      <c r="G8" s="25"/>
      <c r="H8" s="59"/>
      <c r="I8" s="25"/>
      <c r="J8" s="25"/>
      <c r="K8" s="25"/>
      <c r="L8" s="25"/>
      <c r="M8" s="25"/>
      <c r="N8" s="25"/>
      <c r="O8" s="25"/>
      <c r="P8" s="25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25">
      <c r="A9" s="25"/>
      <c r="B9" s="607" t="s">
        <v>35</v>
      </c>
      <c r="C9" s="608"/>
      <c r="D9" s="607" t="s">
        <v>36</v>
      </c>
      <c r="E9" s="608"/>
      <c r="F9" s="607" t="s">
        <v>37</v>
      </c>
      <c r="G9" s="608"/>
      <c r="H9" s="59"/>
      <c r="I9" s="25"/>
      <c r="J9" s="25"/>
      <c r="K9" s="25"/>
      <c r="L9" s="25"/>
      <c r="M9" s="25"/>
      <c r="N9" s="25"/>
      <c r="O9" s="25"/>
      <c r="P9" s="25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25">
      <c r="A10" s="25"/>
      <c r="B10" s="117" t="s">
        <v>38</v>
      </c>
      <c r="C10" s="119">
        <f>C11+C12</f>
        <v>0</v>
      </c>
      <c r="D10" s="117" t="s">
        <v>38</v>
      </c>
      <c r="E10" s="119">
        <f>E11+E12</f>
        <v>0</v>
      </c>
      <c r="F10" s="117" t="s">
        <v>38</v>
      </c>
      <c r="G10" s="119">
        <f>SUM(G11:G12)</f>
        <v>0</v>
      </c>
      <c r="H10" s="59"/>
      <c r="I10" s="25"/>
      <c r="J10" s="25"/>
      <c r="K10" s="25"/>
      <c r="L10" s="25"/>
      <c r="M10" s="25"/>
      <c r="N10" s="25"/>
      <c r="O10" s="25"/>
      <c r="P10" s="25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25">
      <c r="A11" s="25"/>
      <c r="B11" s="117" t="s">
        <v>39</v>
      </c>
      <c r="C11" s="119">
        <f>SUM(D16:D27)</f>
        <v>0</v>
      </c>
      <c r="D11" s="117" t="s">
        <v>39</v>
      </c>
      <c r="E11" s="119">
        <f>SUM(D28:D39)</f>
        <v>0</v>
      </c>
      <c r="F11" s="117" t="s">
        <v>39</v>
      </c>
      <c r="G11" s="119">
        <f>SUM(D40:D51)</f>
        <v>0</v>
      </c>
      <c r="H11" s="59"/>
      <c r="I11" s="25"/>
      <c r="J11" s="25"/>
      <c r="K11" s="25"/>
      <c r="L11" s="25"/>
      <c r="M11" s="25"/>
      <c r="N11" s="25"/>
      <c r="O11" s="25"/>
      <c r="P11" s="25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25">
      <c r="A12" s="25"/>
      <c r="B12" s="118" t="s">
        <v>40</v>
      </c>
      <c r="C12" s="120">
        <f>SUM(E16:E27)</f>
        <v>0</v>
      </c>
      <c r="D12" s="118" t="s">
        <v>40</v>
      </c>
      <c r="E12" s="120">
        <f>SUM(E28:E39)</f>
        <v>0</v>
      </c>
      <c r="F12" s="118" t="s">
        <v>40</v>
      </c>
      <c r="G12" s="120">
        <f>SUM(E40:E51)</f>
        <v>0</v>
      </c>
      <c r="H12" s="59"/>
      <c r="I12" s="25"/>
      <c r="J12" s="25"/>
      <c r="K12" s="25"/>
      <c r="L12" s="25"/>
      <c r="M12" s="25"/>
      <c r="N12" s="25"/>
      <c r="O12" s="25"/>
      <c r="P12" s="25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25">
      <c r="A13" s="25"/>
      <c r="B13" s="25"/>
      <c r="C13" s="25"/>
      <c r="D13" s="25"/>
      <c r="E13" s="25"/>
      <c r="F13" s="25"/>
      <c r="G13" s="25"/>
      <c r="H13" s="59"/>
      <c r="I13" s="25"/>
      <c r="J13" s="25"/>
      <c r="K13" s="25"/>
      <c r="L13" s="25"/>
      <c r="M13" s="25"/>
      <c r="N13" s="25"/>
      <c r="O13" s="25"/>
      <c r="P13" s="25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8" customHeight="1" x14ac:dyDescent="0.25">
      <c r="A14" s="1"/>
      <c r="B14" s="116" t="s">
        <v>41</v>
      </c>
      <c r="C14" s="116" t="s">
        <v>42</v>
      </c>
      <c r="D14" s="116" t="s">
        <v>39</v>
      </c>
      <c r="E14" s="116" t="s">
        <v>43</v>
      </c>
      <c r="F14" s="116" t="s">
        <v>44</v>
      </c>
      <c r="G14" s="116" t="s">
        <v>45</v>
      </c>
      <c r="H14" s="59"/>
      <c r="I14" s="25"/>
      <c r="J14" s="25"/>
      <c r="K14" s="25"/>
      <c r="L14" s="25"/>
      <c r="M14" s="25"/>
      <c r="N14" s="25"/>
      <c r="O14" s="25"/>
      <c r="P14" s="25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25"/>
      <c r="B15" s="121"/>
      <c r="C15" s="122">
        <v>0</v>
      </c>
      <c r="D15" s="122">
        <v>0</v>
      </c>
      <c r="E15" s="122">
        <v>0</v>
      </c>
      <c r="F15" s="122">
        <v>0</v>
      </c>
      <c r="G15" s="122">
        <f>E3</f>
        <v>0</v>
      </c>
      <c r="H15" s="59"/>
      <c r="I15" s="25"/>
      <c r="J15" s="25"/>
      <c r="K15" s="25"/>
      <c r="L15" s="25"/>
      <c r="M15" s="25"/>
      <c r="N15" s="25"/>
      <c r="O15" s="25"/>
      <c r="P15" s="25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25"/>
      <c r="B16" s="123">
        <f>1</f>
        <v>1</v>
      </c>
      <c r="C16" s="122">
        <f t="shared" ref="C16:C75" si="0">IF(($B16-$E$6)&lt;=0,D16,PMT($E$5/$E$7,($E$4-$E$6),-$E$3,0))</f>
        <v>0</v>
      </c>
      <c r="D16" s="122">
        <f t="shared" ref="D16:D75" si="1">G15*$E$5/$E$7</f>
        <v>0</v>
      </c>
      <c r="E16" s="122">
        <f t="shared" ref="E16:E75" si="2">IF($E$4-$E$6&gt;0,C16-D16,"")</f>
        <v>0</v>
      </c>
      <c r="F16" s="122">
        <f t="shared" ref="F16:F75" si="3">IF(($E$4-$E$6)&gt;0,(F15+E16),"")</f>
        <v>0</v>
      </c>
      <c r="G16" s="122">
        <f t="shared" ref="G16:G75" si="4">G15-E16</f>
        <v>0</v>
      </c>
      <c r="H16" s="59"/>
      <c r="I16" s="25"/>
      <c r="J16" s="25"/>
      <c r="K16" s="25"/>
      <c r="L16" s="25"/>
      <c r="M16" s="25"/>
      <c r="N16" s="25"/>
      <c r="O16" s="25"/>
      <c r="P16" s="25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25"/>
      <c r="B17" s="123">
        <f t="shared" ref="B17:B75" si="5">B16+1</f>
        <v>2</v>
      </c>
      <c r="C17" s="122">
        <f t="shared" si="0"/>
        <v>0</v>
      </c>
      <c r="D17" s="122">
        <f t="shared" si="1"/>
        <v>0</v>
      </c>
      <c r="E17" s="122">
        <f t="shared" si="2"/>
        <v>0</v>
      </c>
      <c r="F17" s="122">
        <f t="shared" si="3"/>
        <v>0</v>
      </c>
      <c r="G17" s="122">
        <f t="shared" si="4"/>
        <v>0</v>
      </c>
      <c r="H17" s="59"/>
      <c r="I17" s="25"/>
      <c r="J17" s="25"/>
      <c r="K17" s="25"/>
      <c r="L17" s="25"/>
      <c r="M17" s="25"/>
      <c r="N17" s="25"/>
      <c r="O17" s="25"/>
      <c r="P17" s="25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25"/>
      <c r="B18" s="123">
        <f t="shared" si="5"/>
        <v>3</v>
      </c>
      <c r="C18" s="122">
        <f t="shared" si="0"/>
        <v>0</v>
      </c>
      <c r="D18" s="122">
        <f t="shared" si="1"/>
        <v>0</v>
      </c>
      <c r="E18" s="122">
        <f t="shared" si="2"/>
        <v>0</v>
      </c>
      <c r="F18" s="122">
        <f t="shared" si="3"/>
        <v>0</v>
      </c>
      <c r="G18" s="122">
        <f t="shared" si="4"/>
        <v>0</v>
      </c>
      <c r="H18" s="59"/>
      <c r="I18" s="25"/>
      <c r="J18" s="25"/>
      <c r="K18" s="25"/>
      <c r="L18" s="25"/>
      <c r="M18" s="25"/>
      <c r="N18" s="25"/>
      <c r="O18" s="25"/>
      <c r="P18" s="25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25"/>
      <c r="B19" s="123">
        <f t="shared" si="5"/>
        <v>4</v>
      </c>
      <c r="C19" s="122">
        <f t="shared" si="0"/>
        <v>0</v>
      </c>
      <c r="D19" s="122">
        <f t="shared" si="1"/>
        <v>0</v>
      </c>
      <c r="E19" s="122">
        <f t="shared" si="2"/>
        <v>0</v>
      </c>
      <c r="F19" s="122">
        <f t="shared" si="3"/>
        <v>0</v>
      </c>
      <c r="G19" s="122">
        <f t="shared" si="4"/>
        <v>0</v>
      </c>
      <c r="H19" s="59"/>
      <c r="I19" s="25"/>
      <c r="J19" s="25"/>
      <c r="K19" s="25"/>
      <c r="L19" s="25"/>
      <c r="M19" s="25"/>
      <c r="N19" s="25"/>
      <c r="O19" s="25"/>
      <c r="P19" s="25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5"/>
      <c r="B20" s="123">
        <f t="shared" si="5"/>
        <v>5</v>
      </c>
      <c r="C20" s="122">
        <f t="shared" si="0"/>
        <v>0</v>
      </c>
      <c r="D20" s="122">
        <f t="shared" si="1"/>
        <v>0</v>
      </c>
      <c r="E20" s="122">
        <f t="shared" si="2"/>
        <v>0</v>
      </c>
      <c r="F20" s="122">
        <f t="shared" si="3"/>
        <v>0</v>
      </c>
      <c r="G20" s="122">
        <f t="shared" si="4"/>
        <v>0</v>
      </c>
      <c r="H20" s="59"/>
      <c r="I20" s="25"/>
      <c r="J20" s="25"/>
      <c r="K20" s="25"/>
      <c r="L20" s="25"/>
      <c r="M20" s="25"/>
      <c r="N20" s="25"/>
      <c r="O20" s="25"/>
      <c r="P20" s="25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5"/>
      <c r="B21" s="123">
        <f t="shared" si="5"/>
        <v>6</v>
      </c>
      <c r="C21" s="122">
        <f t="shared" si="0"/>
        <v>0</v>
      </c>
      <c r="D21" s="122">
        <f t="shared" si="1"/>
        <v>0</v>
      </c>
      <c r="E21" s="122">
        <f t="shared" si="2"/>
        <v>0</v>
      </c>
      <c r="F21" s="122">
        <f t="shared" si="3"/>
        <v>0</v>
      </c>
      <c r="G21" s="122">
        <f t="shared" si="4"/>
        <v>0</v>
      </c>
      <c r="H21" s="59"/>
      <c r="I21" s="25"/>
      <c r="J21" s="25"/>
      <c r="K21" s="25"/>
      <c r="L21" s="25"/>
      <c r="M21" s="25"/>
      <c r="N21" s="25"/>
      <c r="O21" s="25"/>
      <c r="P21" s="25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25"/>
      <c r="B22" s="123">
        <f t="shared" si="5"/>
        <v>7</v>
      </c>
      <c r="C22" s="122">
        <f t="shared" si="0"/>
        <v>0</v>
      </c>
      <c r="D22" s="122">
        <f t="shared" si="1"/>
        <v>0</v>
      </c>
      <c r="E22" s="122">
        <f t="shared" si="2"/>
        <v>0</v>
      </c>
      <c r="F22" s="122">
        <f t="shared" si="3"/>
        <v>0</v>
      </c>
      <c r="G22" s="122">
        <f t="shared" si="4"/>
        <v>0</v>
      </c>
      <c r="H22" s="59"/>
      <c r="I22" s="25"/>
      <c r="J22" s="25"/>
      <c r="K22" s="25"/>
      <c r="L22" s="25"/>
      <c r="M22" s="25"/>
      <c r="N22" s="25"/>
      <c r="O22" s="25"/>
      <c r="P22" s="25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25"/>
      <c r="B23" s="123">
        <f t="shared" si="5"/>
        <v>8</v>
      </c>
      <c r="C23" s="122">
        <f t="shared" si="0"/>
        <v>0</v>
      </c>
      <c r="D23" s="122">
        <f t="shared" si="1"/>
        <v>0</v>
      </c>
      <c r="E23" s="122">
        <f t="shared" si="2"/>
        <v>0</v>
      </c>
      <c r="F23" s="122">
        <f t="shared" si="3"/>
        <v>0</v>
      </c>
      <c r="G23" s="122">
        <f t="shared" si="4"/>
        <v>0</v>
      </c>
      <c r="H23" s="59"/>
      <c r="I23" s="25"/>
      <c r="J23" s="25"/>
      <c r="K23" s="25"/>
      <c r="L23" s="25"/>
      <c r="M23" s="25"/>
      <c r="N23" s="25"/>
      <c r="O23" s="25"/>
      <c r="P23" s="25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25"/>
      <c r="B24" s="123">
        <f t="shared" si="5"/>
        <v>9</v>
      </c>
      <c r="C24" s="122">
        <f t="shared" si="0"/>
        <v>0</v>
      </c>
      <c r="D24" s="122">
        <f t="shared" si="1"/>
        <v>0</v>
      </c>
      <c r="E24" s="122">
        <f t="shared" si="2"/>
        <v>0</v>
      </c>
      <c r="F24" s="122">
        <f t="shared" si="3"/>
        <v>0</v>
      </c>
      <c r="G24" s="122">
        <f t="shared" si="4"/>
        <v>0</v>
      </c>
      <c r="H24" s="59"/>
      <c r="I24" s="25"/>
      <c r="J24" s="25"/>
      <c r="K24" s="25"/>
      <c r="L24" s="25"/>
      <c r="M24" s="25"/>
      <c r="N24" s="25"/>
      <c r="O24" s="25"/>
      <c r="P24" s="25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25"/>
      <c r="B25" s="123">
        <f t="shared" si="5"/>
        <v>10</v>
      </c>
      <c r="C25" s="122">
        <f t="shared" si="0"/>
        <v>0</v>
      </c>
      <c r="D25" s="122">
        <f t="shared" si="1"/>
        <v>0</v>
      </c>
      <c r="E25" s="122">
        <f t="shared" si="2"/>
        <v>0</v>
      </c>
      <c r="F25" s="122">
        <f t="shared" si="3"/>
        <v>0</v>
      </c>
      <c r="G25" s="122">
        <f t="shared" si="4"/>
        <v>0</v>
      </c>
      <c r="H25" s="59"/>
      <c r="I25" s="25"/>
      <c r="J25" s="25"/>
      <c r="K25" s="25"/>
      <c r="L25" s="25"/>
      <c r="M25" s="25"/>
      <c r="N25" s="25"/>
      <c r="O25" s="25"/>
      <c r="P25" s="25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25"/>
      <c r="B26" s="123">
        <f t="shared" si="5"/>
        <v>11</v>
      </c>
      <c r="C26" s="122">
        <f t="shared" si="0"/>
        <v>0</v>
      </c>
      <c r="D26" s="122">
        <f t="shared" si="1"/>
        <v>0</v>
      </c>
      <c r="E26" s="122">
        <f t="shared" si="2"/>
        <v>0</v>
      </c>
      <c r="F26" s="122">
        <f t="shared" si="3"/>
        <v>0</v>
      </c>
      <c r="G26" s="122">
        <f t="shared" si="4"/>
        <v>0</v>
      </c>
      <c r="H26" s="59"/>
      <c r="I26" s="25"/>
      <c r="J26" s="25"/>
      <c r="K26" s="25"/>
      <c r="L26" s="25"/>
      <c r="M26" s="25"/>
      <c r="N26" s="25"/>
      <c r="O26" s="25"/>
      <c r="P26" s="25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25"/>
      <c r="B27" s="124">
        <f t="shared" si="5"/>
        <v>12</v>
      </c>
      <c r="C27" s="125">
        <f t="shared" si="0"/>
        <v>0</v>
      </c>
      <c r="D27" s="125">
        <f t="shared" si="1"/>
        <v>0</v>
      </c>
      <c r="E27" s="125">
        <f t="shared" si="2"/>
        <v>0</v>
      </c>
      <c r="F27" s="125">
        <f t="shared" si="3"/>
        <v>0</v>
      </c>
      <c r="G27" s="125">
        <f t="shared" si="4"/>
        <v>0</v>
      </c>
      <c r="H27" s="129">
        <f>SUM(E16:E27)</f>
        <v>0</v>
      </c>
      <c r="I27" s="1"/>
      <c r="J27" s="25"/>
      <c r="K27" s="25"/>
      <c r="L27" s="25"/>
      <c r="M27" s="25"/>
      <c r="N27" s="25"/>
      <c r="O27" s="25"/>
      <c r="P27" s="25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25"/>
      <c r="B28" s="126">
        <f t="shared" si="5"/>
        <v>13</v>
      </c>
      <c r="C28" s="127">
        <f t="shared" si="0"/>
        <v>0</v>
      </c>
      <c r="D28" s="127">
        <f t="shared" si="1"/>
        <v>0</v>
      </c>
      <c r="E28" s="127">
        <f t="shared" si="2"/>
        <v>0</v>
      </c>
      <c r="F28" s="127">
        <f t="shared" si="3"/>
        <v>0</v>
      </c>
      <c r="G28" s="127">
        <f t="shared" si="4"/>
        <v>0</v>
      </c>
      <c r="H28" s="59"/>
      <c r="I28" s="25"/>
      <c r="J28" s="25"/>
      <c r="K28" s="25"/>
      <c r="L28" s="25"/>
      <c r="M28" s="25"/>
      <c r="N28" s="25"/>
      <c r="O28" s="25"/>
      <c r="P28" s="25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25"/>
      <c r="B29" s="123">
        <f t="shared" si="5"/>
        <v>14</v>
      </c>
      <c r="C29" s="122">
        <f t="shared" si="0"/>
        <v>0</v>
      </c>
      <c r="D29" s="122">
        <f t="shared" si="1"/>
        <v>0</v>
      </c>
      <c r="E29" s="122">
        <f t="shared" si="2"/>
        <v>0</v>
      </c>
      <c r="F29" s="122">
        <f t="shared" si="3"/>
        <v>0</v>
      </c>
      <c r="G29" s="122">
        <f t="shared" si="4"/>
        <v>0</v>
      </c>
      <c r="H29" s="59"/>
      <c r="I29" s="25"/>
      <c r="J29" s="25"/>
      <c r="K29" s="25"/>
      <c r="L29" s="25"/>
      <c r="M29" s="25"/>
      <c r="N29" s="25"/>
      <c r="O29" s="25"/>
      <c r="P29" s="25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25"/>
      <c r="B30" s="123">
        <f t="shared" si="5"/>
        <v>15</v>
      </c>
      <c r="C30" s="122">
        <f t="shared" si="0"/>
        <v>0</v>
      </c>
      <c r="D30" s="122">
        <f t="shared" si="1"/>
        <v>0</v>
      </c>
      <c r="E30" s="122">
        <f t="shared" si="2"/>
        <v>0</v>
      </c>
      <c r="F30" s="122">
        <f t="shared" si="3"/>
        <v>0</v>
      </c>
      <c r="G30" s="122">
        <f t="shared" si="4"/>
        <v>0</v>
      </c>
      <c r="H30" s="59"/>
      <c r="I30" s="25"/>
      <c r="J30" s="25"/>
      <c r="K30" s="25"/>
      <c r="L30" s="25"/>
      <c r="M30" s="25"/>
      <c r="N30" s="25"/>
      <c r="O30" s="25"/>
      <c r="P30" s="25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25"/>
      <c r="B31" s="123">
        <f t="shared" si="5"/>
        <v>16</v>
      </c>
      <c r="C31" s="122">
        <f t="shared" si="0"/>
        <v>0</v>
      </c>
      <c r="D31" s="122">
        <f t="shared" si="1"/>
        <v>0</v>
      </c>
      <c r="E31" s="122">
        <f t="shared" si="2"/>
        <v>0</v>
      </c>
      <c r="F31" s="122">
        <f t="shared" si="3"/>
        <v>0</v>
      </c>
      <c r="G31" s="122">
        <f t="shared" si="4"/>
        <v>0</v>
      </c>
      <c r="H31" s="59"/>
      <c r="I31" s="25"/>
      <c r="J31" s="25"/>
      <c r="K31" s="25"/>
      <c r="L31" s="25"/>
      <c r="M31" s="25"/>
      <c r="N31" s="25"/>
      <c r="O31" s="25"/>
      <c r="P31" s="25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25"/>
      <c r="B32" s="123">
        <f t="shared" si="5"/>
        <v>17</v>
      </c>
      <c r="C32" s="122">
        <f t="shared" si="0"/>
        <v>0</v>
      </c>
      <c r="D32" s="122">
        <f t="shared" si="1"/>
        <v>0</v>
      </c>
      <c r="E32" s="122">
        <f t="shared" si="2"/>
        <v>0</v>
      </c>
      <c r="F32" s="122">
        <f t="shared" si="3"/>
        <v>0</v>
      </c>
      <c r="G32" s="122">
        <f t="shared" si="4"/>
        <v>0</v>
      </c>
      <c r="H32" s="59"/>
      <c r="I32" s="60"/>
      <c r="J32" s="25"/>
      <c r="K32" s="25"/>
      <c r="L32" s="25"/>
      <c r="M32" s="25"/>
      <c r="N32" s="25"/>
      <c r="O32" s="25"/>
      <c r="P32" s="25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25"/>
      <c r="B33" s="123">
        <f t="shared" si="5"/>
        <v>18</v>
      </c>
      <c r="C33" s="122">
        <f t="shared" si="0"/>
        <v>0</v>
      </c>
      <c r="D33" s="122">
        <f t="shared" si="1"/>
        <v>0</v>
      </c>
      <c r="E33" s="122">
        <f t="shared" si="2"/>
        <v>0</v>
      </c>
      <c r="F33" s="122">
        <f t="shared" si="3"/>
        <v>0</v>
      </c>
      <c r="G33" s="122">
        <f t="shared" si="4"/>
        <v>0</v>
      </c>
      <c r="H33" s="59"/>
      <c r="I33" s="60"/>
      <c r="J33" s="25"/>
      <c r="K33" s="25"/>
      <c r="L33" s="25"/>
      <c r="M33" s="25"/>
      <c r="N33" s="25"/>
      <c r="O33" s="25"/>
      <c r="P33" s="25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25"/>
      <c r="B34" s="123">
        <f t="shared" si="5"/>
        <v>19</v>
      </c>
      <c r="C34" s="122">
        <f t="shared" si="0"/>
        <v>0</v>
      </c>
      <c r="D34" s="122">
        <f t="shared" si="1"/>
        <v>0</v>
      </c>
      <c r="E34" s="122">
        <f t="shared" si="2"/>
        <v>0</v>
      </c>
      <c r="F34" s="122">
        <f t="shared" si="3"/>
        <v>0</v>
      </c>
      <c r="G34" s="122">
        <f t="shared" si="4"/>
        <v>0</v>
      </c>
      <c r="H34" s="59"/>
      <c r="I34" s="25"/>
      <c r="J34" s="25"/>
      <c r="K34" s="25"/>
      <c r="L34" s="25"/>
      <c r="M34" s="25"/>
      <c r="N34" s="25"/>
      <c r="O34" s="25"/>
      <c r="P34" s="25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25"/>
      <c r="B35" s="123">
        <f t="shared" si="5"/>
        <v>20</v>
      </c>
      <c r="C35" s="122">
        <f t="shared" si="0"/>
        <v>0</v>
      </c>
      <c r="D35" s="122">
        <f t="shared" si="1"/>
        <v>0</v>
      </c>
      <c r="E35" s="122">
        <f t="shared" si="2"/>
        <v>0</v>
      </c>
      <c r="F35" s="122">
        <f t="shared" si="3"/>
        <v>0</v>
      </c>
      <c r="G35" s="122">
        <f t="shared" si="4"/>
        <v>0</v>
      </c>
      <c r="H35" s="59"/>
      <c r="I35" s="25"/>
      <c r="J35" s="25"/>
      <c r="K35" s="25"/>
      <c r="L35" s="25"/>
      <c r="M35" s="25"/>
      <c r="N35" s="25"/>
      <c r="O35" s="25"/>
      <c r="P35" s="25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25"/>
      <c r="B36" s="123">
        <f t="shared" si="5"/>
        <v>21</v>
      </c>
      <c r="C36" s="122">
        <f t="shared" si="0"/>
        <v>0</v>
      </c>
      <c r="D36" s="122">
        <f t="shared" si="1"/>
        <v>0</v>
      </c>
      <c r="E36" s="122">
        <f t="shared" si="2"/>
        <v>0</v>
      </c>
      <c r="F36" s="122">
        <f t="shared" si="3"/>
        <v>0</v>
      </c>
      <c r="G36" s="122">
        <f t="shared" si="4"/>
        <v>0</v>
      </c>
      <c r="H36" s="59"/>
      <c r="I36" s="25"/>
      <c r="J36" s="25"/>
      <c r="K36" s="25"/>
      <c r="L36" s="25"/>
      <c r="M36" s="25"/>
      <c r="N36" s="25"/>
      <c r="O36" s="25"/>
      <c r="P36" s="25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25"/>
      <c r="B37" s="123">
        <f t="shared" si="5"/>
        <v>22</v>
      </c>
      <c r="C37" s="122">
        <f t="shared" si="0"/>
        <v>0</v>
      </c>
      <c r="D37" s="122">
        <f t="shared" si="1"/>
        <v>0</v>
      </c>
      <c r="E37" s="122">
        <f t="shared" si="2"/>
        <v>0</v>
      </c>
      <c r="F37" s="122">
        <f t="shared" si="3"/>
        <v>0</v>
      </c>
      <c r="G37" s="122">
        <f t="shared" si="4"/>
        <v>0</v>
      </c>
      <c r="H37" s="59"/>
      <c r="I37" s="25"/>
      <c r="J37" s="25"/>
      <c r="K37" s="25"/>
      <c r="L37" s="25"/>
      <c r="M37" s="25"/>
      <c r="N37" s="25"/>
      <c r="O37" s="25"/>
      <c r="P37" s="25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25"/>
      <c r="B38" s="123">
        <f t="shared" si="5"/>
        <v>23</v>
      </c>
      <c r="C38" s="122">
        <f t="shared" si="0"/>
        <v>0</v>
      </c>
      <c r="D38" s="122">
        <f t="shared" si="1"/>
        <v>0</v>
      </c>
      <c r="E38" s="122">
        <f t="shared" si="2"/>
        <v>0</v>
      </c>
      <c r="F38" s="122">
        <f t="shared" si="3"/>
        <v>0</v>
      </c>
      <c r="G38" s="122">
        <f t="shared" si="4"/>
        <v>0</v>
      </c>
      <c r="H38" s="59"/>
      <c r="I38" s="25"/>
      <c r="J38" s="25"/>
      <c r="K38" s="25"/>
      <c r="L38" s="25"/>
      <c r="M38" s="25"/>
      <c r="N38" s="25"/>
      <c r="O38" s="25"/>
      <c r="P38" s="25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25"/>
      <c r="B39" s="124">
        <f t="shared" si="5"/>
        <v>24</v>
      </c>
      <c r="C39" s="125">
        <f t="shared" si="0"/>
        <v>0</v>
      </c>
      <c r="D39" s="125">
        <f t="shared" si="1"/>
        <v>0</v>
      </c>
      <c r="E39" s="125">
        <f t="shared" si="2"/>
        <v>0</v>
      </c>
      <c r="F39" s="125">
        <f t="shared" si="3"/>
        <v>0</v>
      </c>
      <c r="G39" s="125">
        <f t="shared" si="4"/>
        <v>0</v>
      </c>
      <c r="H39" s="129">
        <f>SUM(E28:E39)</f>
        <v>0</v>
      </c>
      <c r="I39" s="1"/>
      <c r="J39" s="25"/>
      <c r="K39" s="25"/>
      <c r="L39" s="25"/>
      <c r="M39" s="25"/>
      <c r="N39" s="25"/>
      <c r="O39" s="25"/>
      <c r="P39" s="25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25"/>
      <c r="B40" s="126">
        <f t="shared" si="5"/>
        <v>25</v>
      </c>
      <c r="C40" s="127">
        <f t="shared" si="0"/>
        <v>0</v>
      </c>
      <c r="D40" s="127">
        <f t="shared" si="1"/>
        <v>0</v>
      </c>
      <c r="E40" s="127">
        <f t="shared" si="2"/>
        <v>0</v>
      </c>
      <c r="F40" s="127">
        <f t="shared" si="3"/>
        <v>0</v>
      </c>
      <c r="G40" s="127">
        <f t="shared" si="4"/>
        <v>0</v>
      </c>
      <c r="H40" s="59"/>
      <c r="I40" s="25"/>
      <c r="J40" s="25"/>
      <c r="K40" s="25"/>
      <c r="L40" s="25"/>
      <c r="M40" s="25"/>
      <c r="N40" s="25"/>
      <c r="O40" s="25"/>
      <c r="P40" s="25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25"/>
      <c r="B41" s="123">
        <f t="shared" si="5"/>
        <v>26</v>
      </c>
      <c r="C41" s="122">
        <f t="shared" si="0"/>
        <v>0</v>
      </c>
      <c r="D41" s="122">
        <f t="shared" si="1"/>
        <v>0</v>
      </c>
      <c r="E41" s="122">
        <f t="shared" si="2"/>
        <v>0</v>
      </c>
      <c r="F41" s="122">
        <f t="shared" si="3"/>
        <v>0</v>
      </c>
      <c r="G41" s="122">
        <f t="shared" si="4"/>
        <v>0</v>
      </c>
      <c r="H41" s="59"/>
      <c r="I41" s="25"/>
      <c r="J41" s="25"/>
      <c r="K41" s="25"/>
      <c r="L41" s="25"/>
      <c r="M41" s="25"/>
      <c r="N41" s="25"/>
      <c r="O41" s="25"/>
      <c r="P41" s="25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25"/>
      <c r="B42" s="123">
        <f t="shared" si="5"/>
        <v>27</v>
      </c>
      <c r="C42" s="122">
        <f t="shared" si="0"/>
        <v>0</v>
      </c>
      <c r="D42" s="122">
        <f t="shared" si="1"/>
        <v>0</v>
      </c>
      <c r="E42" s="122">
        <f t="shared" si="2"/>
        <v>0</v>
      </c>
      <c r="F42" s="122">
        <f t="shared" si="3"/>
        <v>0</v>
      </c>
      <c r="G42" s="122">
        <f t="shared" si="4"/>
        <v>0</v>
      </c>
      <c r="H42" s="59"/>
      <c r="I42" s="25"/>
      <c r="J42" s="25"/>
      <c r="K42" s="25"/>
      <c r="L42" s="25"/>
      <c r="M42" s="25"/>
      <c r="N42" s="25"/>
      <c r="O42" s="25"/>
      <c r="P42" s="25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25"/>
      <c r="B43" s="123">
        <f t="shared" si="5"/>
        <v>28</v>
      </c>
      <c r="C43" s="122">
        <f t="shared" si="0"/>
        <v>0</v>
      </c>
      <c r="D43" s="122">
        <f t="shared" si="1"/>
        <v>0</v>
      </c>
      <c r="E43" s="122">
        <f t="shared" si="2"/>
        <v>0</v>
      </c>
      <c r="F43" s="122">
        <f t="shared" si="3"/>
        <v>0</v>
      </c>
      <c r="G43" s="122">
        <f t="shared" si="4"/>
        <v>0</v>
      </c>
      <c r="H43" s="59"/>
      <c r="I43" s="25"/>
      <c r="J43" s="25"/>
      <c r="K43" s="25"/>
      <c r="L43" s="25"/>
      <c r="M43" s="25"/>
      <c r="N43" s="25"/>
      <c r="O43" s="25"/>
      <c r="P43" s="25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25"/>
      <c r="B44" s="123">
        <f t="shared" si="5"/>
        <v>29</v>
      </c>
      <c r="C44" s="122">
        <f t="shared" si="0"/>
        <v>0</v>
      </c>
      <c r="D44" s="122">
        <f t="shared" si="1"/>
        <v>0</v>
      </c>
      <c r="E44" s="122">
        <f t="shared" si="2"/>
        <v>0</v>
      </c>
      <c r="F44" s="122">
        <f t="shared" si="3"/>
        <v>0</v>
      </c>
      <c r="G44" s="122">
        <f t="shared" si="4"/>
        <v>0</v>
      </c>
      <c r="H44" s="59"/>
      <c r="I44" s="25"/>
      <c r="J44" s="25"/>
      <c r="K44" s="25"/>
      <c r="L44" s="25"/>
      <c r="M44" s="25"/>
      <c r="N44" s="25"/>
      <c r="O44" s="25"/>
      <c r="P44" s="25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25"/>
      <c r="B45" s="123">
        <f t="shared" si="5"/>
        <v>30</v>
      </c>
      <c r="C45" s="122">
        <f t="shared" si="0"/>
        <v>0</v>
      </c>
      <c r="D45" s="122">
        <f t="shared" si="1"/>
        <v>0</v>
      </c>
      <c r="E45" s="122">
        <f t="shared" si="2"/>
        <v>0</v>
      </c>
      <c r="F45" s="122">
        <f t="shared" si="3"/>
        <v>0</v>
      </c>
      <c r="G45" s="122">
        <f t="shared" si="4"/>
        <v>0</v>
      </c>
      <c r="H45" s="59"/>
      <c r="I45" s="25"/>
      <c r="J45" s="25"/>
      <c r="K45" s="25"/>
      <c r="L45" s="25"/>
      <c r="M45" s="25"/>
      <c r="N45" s="25"/>
      <c r="O45" s="25"/>
      <c r="P45" s="25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25"/>
      <c r="B46" s="123">
        <f t="shared" si="5"/>
        <v>31</v>
      </c>
      <c r="C46" s="122">
        <f t="shared" si="0"/>
        <v>0</v>
      </c>
      <c r="D46" s="122">
        <f t="shared" si="1"/>
        <v>0</v>
      </c>
      <c r="E46" s="122">
        <f t="shared" si="2"/>
        <v>0</v>
      </c>
      <c r="F46" s="122">
        <f t="shared" si="3"/>
        <v>0</v>
      </c>
      <c r="G46" s="122">
        <f t="shared" si="4"/>
        <v>0</v>
      </c>
      <c r="H46" s="59"/>
      <c r="I46" s="25"/>
      <c r="J46" s="25"/>
      <c r="K46" s="25"/>
      <c r="L46" s="25"/>
      <c r="M46" s="25"/>
      <c r="N46" s="25"/>
      <c r="O46" s="25"/>
      <c r="P46" s="25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25"/>
      <c r="B47" s="123">
        <f t="shared" si="5"/>
        <v>32</v>
      </c>
      <c r="C47" s="122">
        <f t="shared" si="0"/>
        <v>0</v>
      </c>
      <c r="D47" s="122">
        <f t="shared" si="1"/>
        <v>0</v>
      </c>
      <c r="E47" s="122">
        <f t="shared" si="2"/>
        <v>0</v>
      </c>
      <c r="F47" s="122">
        <f t="shared" si="3"/>
        <v>0</v>
      </c>
      <c r="G47" s="122">
        <f t="shared" si="4"/>
        <v>0</v>
      </c>
      <c r="H47" s="59"/>
      <c r="I47" s="25"/>
      <c r="J47" s="25"/>
      <c r="K47" s="25"/>
      <c r="L47" s="25"/>
      <c r="M47" s="25"/>
      <c r="N47" s="25"/>
      <c r="O47" s="25"/>
      <c r="P47" s="25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25"/>
      <c r="B48" s="123">
        <f t="shared" si="5"/>
        <v>33</v>
      </c>
      <c r="C48" s="122">
        <f t="shared" si="0"/>
        <v>0</v>
      </c>
      <c r="D48" s="122">
        <f t="shared" si="1"/>
        <v>0</v>
      </c>
      <c r="E48" s="122">
        <f t="shared" si="2"/>
        <v>0</v>
      </c>
      <c r="F48" s="122">
        <f t="shared" si="3"/>
        <v>0</v>
      </c>
      <c r="G48" s="122">
        <f t="shared" si="4"/>
        <v>0</v>
      </c>
      <c r="H48" s="59"/>
      <c r="I48" s="25"/>
      <c r="J48" s="25"/>
      <c r="K48" s="25"/>
      <c r="L48" s="25"/>
      <c r="M48" s="25"/>
      <c r="N48" s="25"/>
      <c r="O48" s="25"/>
      <c r="P48" s="25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25"/>
      <c r="B49" s="123">
        <f t="shared" si="5"/>
        <v>34</v>
      </c>
      <c r="C49" s="122">
        <f t="shared" si="0"/>
        <v>0</v>
      </c>
      <c r="D49" s="122">
        <f t="shared" si="1"/>
        <v>0</v>
      </c>
      <c r="E49" s="122">
        <f t="shared" si="2"/>
        <v>0</v>
      </c>
      <c r="F49" s="122">
        <f t="shared" si="3"/>
        <v>0</v>
      </c>
      <c r="G49" s="122">
        <f t="shared" si="4"/>
        <v>0</v>
      </c>
      <c r="H49" s="59"/>
      <c r="I49" s="25"/>
      <c r="J49" s="25"/>
      <c r="K49" s="25"/>
      <c r="L49" s="25"/>
      <c r="M49" s="25"/>
      <c r="N49" s="25"/>
      <c r="O49" s="25"/>
      <c r="P49" s="25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25"/>
      <c r="B50" s="123">
        <f t="shared" si="5"/>
        <v>35</v>
      </c>
      <c r="C50" s="122">
        <f t="shared" si="0"/>
        <v>0</v>
      </c>
      <c r="D50" s="122">
        <f t="shared" si="1"/>
        <v>0</v>
      </c>
      <c r="E50" s="122">
        <f t="shared" si="2"/>
        <v>0</v>
      </c>
      <c r="F50" s="122">
        <f t="shared" si="3"/>
        <v>0</v>
      </c>
      <c r="G50" s="122">
        <f t="shared" si="4"/>
        <v>0</v>
      </c>
      <c r="H50" s="59"/>
      <c r="I50" s="25"/>
      <c r="J50" s="25"/>
      <c r="K50" s="25"/>
      <c r="L50" s="25"/>
      <c r="M50" s="25"/>
      <c r="N50" s="25"/>
      <c r="O50" s="25"/>
      <c r="P50" s="25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25"/>
      <c r="B51" s="124">
        <f t="shared" si="5"/>
        <v>36</v>
      </c>
      <c r="C51" s="125">
        <f t="shared" si="0"/>
        <v>0</v>
      </c>
      <c r="D51" s="125">
        <f t="shared" si="1"/>
        <v>0</v>
      </c>
      <c r="E51" s="125">
        <f t="shared" si="2"/>
        <v>0</v>
      </c>
      <c r="F51" s="125">
        <f t="shared" si="3"/>
        <v>0</v>
      </c>
      <c r="G51" s="125">
        <f t="shared" si="4"/>
        <v>0</v>
      </c>
      <c r="H51" s="129">
        <f>SUM(E40:E51)</f>
        <v>0</v>
      </c>
      <c r="I51" s="1"/>
      <c r="J51" s="25"/>
      <c r="K51" s="25"/>
      <c r="L51" s="25"/>
      <c r="M51" s="25"/>
      <c r="N51" s="25"/>
      <c r="O51" s="25"/>
      <c r="P51" s="25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25"/>
      <c r="B52" s="126">
        <f t="shared" si="5"/>
        <v>37</v>
      </c>
      <c r="C52" s="127">
        <f t="shared" si="0"/>
        <v>0</v>
      </c>
      <c r="D52" s="127">
        <f t="shared" si="1"/>
        <v>0</v>
      </c>
      <c r="E52" s="127">
        <f t="shared" si="2"/>
        <v>0</v>
      </c>
      <c r="F52" s="127">
        <f t="shared" si="3"/>
        <v>0</v>
      </c>
      <c r="G52" s="127">
        <f t="shared" si="4"/>
        <v>0</v>
      </c>
      <c r="H52" s="59"/>
      <c r="I52" s="25"/>
      <c r="J52" s="25"/>
      <c r="K52" s="25"/>
      <c r="L52" s="25"/>
      <c r="M52" s="25"/>
      <c r="N52" s="25"/>
      <c r="O52" s="25"/>
      <c r="P52" s="25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25"/>
      <c r="B53" s="123">
        <f t="shared" si="5"/>
        <v>38</v>
      </c>
      <c r="C53" s="122">
        <f t="shared" si="0"/>
        <v>0</v>
      </c>
      <c r="D53" s="122">
        <f t="shared" si="1"/>
        <v>0</v>
      </c>
      <c r="E53" s="122">
        <f t="shared" si="2"/>
        <v>0</v>
      </c>
      <c r="F53" s="122">
        <f t="shared" si="3"/>
        <v>0</v>
      </c>
      <c r="G53" s="122">
        <f t="shared" si="4"/>
        <v>0</v>
      </c>
      <c r="H53" s="59"/>
      <c r="I53" s="25"/>
      <c r="J53" s="25"/>
      <c r="K53" s="25"/>
      <c r="L53" s="25"/>
      <c r="M53" s="25"/>
      <c r="N53" s="25"/>
      <c r="O53" s="25"/>
      <c r="P53" s="25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25"/>
      <c r="B54" s="123">
        <f t="shared" si="5"/>
        <v>39</v>
      </c>
      <c r="C54" s="122">
        <f t="shared" si="0"/>
        <v>0</v>
      </c>
      <c r="D54" s="122">
        <f t="shared" si="1"/>
        <v>0</v>
      </c>
      <c r="E54" s="122">
        <f t="shared" si="2"/>
        <v>0</v>
      </c>
      <c r="F54" s="122">
        <f t="shared" si="3"/>
        <v>0</v>
      </c>
      <c r="G54" s="122">
        <f t="shared" si="4"/>
        <v>0</v>
      </c>
      <c r="H54" s="59"/>
      <c r="I54" s="25"/>
      <c r="J54" s="25"/>
      <c r="K54" s="25"/>
      <c r="L54" s="25"/>
      <c r="M54" s="25"/>
      <c r="N54" s="25"/>
      <c r="O54" s="25"/>
      <c r="P54" s="25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25"/>
      <c r="B55" s="123">
        <f t="shared" si="5"/>
        <v>40</v>
      </c>
      <c r="C55" s="122">
        <f t="shared" si="0"/>
        <v>0</v>
      </c>
      <c r="D55" s="122">
        <f t="shared" si="1"/>
        <v>0</v>
      </c>
      <c r="E55" s="122">
        <f t="shared" si="2"/>
        <v>0</v>
      </c>
      <c r="F55" s="122">
        <f t="shared" si="3"/>
        <v>0</v>
      </c>
      <c r="G55" s="122">
        <f t="shared" si="4"/>
        <v>0</v>
      </c>
      <c r="H55" s="59"/>
      <c r="I55" s="25"/>
      <c r="J55" s="25"/>
      <c r="K55" s="25"/>
      <c r="L55" s="25"/>
      <c r="M55" s="25"/>
      <c r="N55" s="25"/>
      <c r="O55" s="25"/>
      <c r="P55" s="25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25"/>
      <c r="B56" s="123">
        <f t="shared" si="5"/>
        <v>41</v>
      </c>
      <c r="C56" s="122">
        <f t="shared" si="0"/>
        <v>0</v>
      </c>
      <c r="D56" s="122">
        <f t="shared" si="1"/>
        <v>0</v>
      </c>
      <c r="E56" s="122">
        <f t="shared" si="2"/>
        <v>0</v>
      </c>
      <c r="F56" s="122">
        <f t="shared" si="3"/>
        <v>0</v>
      </c>
      <c r="G56" s="122">
        <f t="shared" si="4"/>
        <v>0</v>
      </c>
      <c r="H56" s="59"/>
      <c r="I56" s="25"/>
      <c r="J56" s="25"/>
      <c r="K56" s="25"/>
      <c r="L56" s="25"/>
      <c r="M56" s="25"/>
      <c r="N56" s="25"/>
      <c r="O56" s="25"/>
      <c r="P56" s="25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25"/>
      <c r="B57" s="123">
        <f t="shared" si="5"/>
        <v>42</v>
      </c>
      <c r="C57" s="122">
        <f t="shared" si="0"/>
        <v>0</v>
      </c>
      <c r="D57" s="122">
        <f t="shared" si="1"/>
        <v>0</v>
      </c>
      <c r="E57" s="122">
        <f t="shared" si="2"/>
        <v>0</v>
      </c>
      <c r="F57" s="122">
        <f t="shared" si="3"/>
        <v>0</v>
      </c>
      <c r="G57" s="122">
        <f t="shared" si="4"/>
        <v>0</v>
      </c>
      <c r="H57" s="59"/>
      <c r="I57" s="25"/>
      <c r="J57" s="25"/>
      <c r="K57" s="25"/>
      <c r="L57" s="25"/>
      <c r="M57" s="25"/>
      <c r="N57" s="25"/>
      <c r="O57" s="25"/>
      <c r="P57" s="25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25"/>
      <c r="B58" s="123">
        <f t="shared" si="5"/>
        <v>43</v>
      </c>
      <c r="C58" s="122">
        <f t="shared" si="0"/>
        <v>0</v>
      </c>
      <c r="D58" s="122">
        <f t="shared" si="1"/>
        <v>0</v>
      </c>
      <c r="E58" s="122">
        <f t="shared" si="2"/>
        <v>0</v>
      </c>
      <c r="F58" s="122">
        <f t="shared" si="3"/>
        <v>0</v>
      </c>
      <c r="G58" s="122">
        <f t="shared" si="4"/>
        <v>0</v>
      </c>
      <c r="H58" s="59"/>
      <c r="I58" s="25"/>
      <c r="J58" s="25"/>
      <c r="K58" s="25"/>
      <c r="L58" s="25"/>
      <c r="M58" s="25"/>
      <c r="N58" s="25"/>
      <c r="O58" s="25"/>
      <c r="P58" s="25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25"/>
      <c r="B59" s="123">
        <f t="shared" si="5"/>
        <v>44</v>
      </c>
      <c r="C59" s="122">
        <f t="shared" si="0"/>
        <v>0</v>
      </c>
      <c r="D59" s="122">
        <f t="shared" si="1"/>
        <v>0</v>
      </c>
      <c r="E59" s="122">
        <f t="shared" si="2"/>
        <v>0</v>
      </c>
      <c r="F59" s="122">
        <f t="shared" si="3"/>
        <v>0</v>
      </c>
      <c r="G59" s="122">
        <f t="shared" si="4"/>
        <v>0</v>
      </c>
      <c r="H59" s="59"/>
      <c r="I59" s="25"/>
      <c r="J59" s="25"/>
      <c r="K59" s="25"/>
      <c r="L59" s="25"/>
      <c r="M59" s="25"/>
      <c r="N59" s="25"/>
      <c r="O59" s="25"/>
      <c r="P59" s="25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25"/>
      <c r="B60" s="123">
        <f t="shared" si="5"/>
        <v>45</v>
      </c>
      <c r="C60" s="122">
        <f t="shared" si="0"/>
        <v>0</v>
      </c>
      <c r="D60" s="122">
        <f t="shared" si="1"/>
        <v>0</v>
      </c>
      <c r="E60" s="122">
        <f t="shared" si="2"/>
        <v>0</v>
      </c>
      <c r="F60" s="122">
        <f t="shared" si="3"/>
        <v>0</v>
      </c>
      <c r="G60" s="122">
        <f t="shared" si="4"/>
        <v>0</v>
      </c>
      <c r="H60" s="59"/>
      <c r="I60" s="25"/>
      <c r="J60" s="25"/>
      <c r="K60" s="25"/>
      <c r="L60" s="25"/>
      <c r="M60" s="25"/>
      <c r="N60" s="25"/>
      <c r="O60" s="25"/>
      <c r="P60" s="25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25"/>
      <c r="B61" s="123">
        <f t="shared" si="5"/>
        <v>46</v>
      </c>
      <c r="C61" s="122">
        <f t="shared" si="0"/>
        <v>0</v>
      </c>
      <c r="D61" s="122">
        <f t="shared" si="1"/>
        <v>0</v>
      </c>
      <c r="E61" s="122">
        <f t="shared" si="2"/>
        <v>0</v>
      </c>
      <c r="F61" s="122">
        <f t="shared" si="3"/>
        <v>0</v>
      </c>
      <c r="G61" s="122">
        <f t="shared" si="4"/>
        <v>0</v>
      </c>
      <c r="H61" s="59"/>
      <c r="I61" s="25"/>
      <c r="J61" s="25"/>
      <c r="K61" s="25"/>
      <c r="L61" s="25"/>
      <c r="M61" s="25"/>
      <c r="N61" s="25"/>
      <c r="O61" s="25"/>
      <c r="P61" s="25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25"/>
      <c r="B62" s="123">
        <f t="shared" si="5"/>
        <v>47</v>
      </c>
      <c r="C62" s="122">
        <f t="shared" si="0"/>
        <v>0</v>
      </c>
      <c r="D62" s="122">
        <f t="shared" si="1"/>
        <v>0</v>
      </c>
      <c r="E62" s="122">
        <f t="shared" si="2"/>
        <v>0</v>
      </c>
      <c r="F62" s="122">
        <f t="shared" si="3"/>
        <v>0</v>
      </c>
      <c r="G62" s="122">
        <f t="shared" si="4"/>
        <v>0</v>
      </c>
      <c r="H62" s="59"/>
      <c r="I62" s="25"/>
      <c r="J62" s="25"/>
      <c r="K62" s="25"/>
      <c r="L62" s="25"/>
      <c r="M62" s="25"/>
      <c r="N62" s="25"/>
      <c r="O62" s="25"/>
      <c r="P62" s="25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25"/>
      <c r="B63" s="124">
        <f t="shared" si="5"/>
        <v>48</v>
      </c>
      <c r="C63" s="125">
        <f t="shared" si="0"/>
        <v>0</v>
      </c>
      <c r="D63" s="125">
        <f t="shared" si="1"/>
        <v>0</v>
      </c>
      <c r="E63" s="125">
        <f t="shared" si="2"/>
        <v>0</v>
      </c>
      <c r="F63" s="125">
        <f t="shared" si="3"/>
        <v>0</v>
      </c>
      <c r="G63" s="125">
        <f t="shared" si="4"/>
        <v>0</v>
      </c>
      <c r="H63" s="129">
        <f>SUM(E52:E63)</f>
        <v>0</v>
      </c>
      <c r="I63" s="25"/>
      <c r="J63" s="25"/>
      <c r="K63" s="25"/>
      <c r="L63" s="25"/>
      <c r="M63" s="25"/>
      <c r="N63" s="25"/>
      <c r="O63" s="25"/>
      <c r="P63" s="25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25"/>
      <c r="B64" s="123">
        <f t="shared" si="5"/>
        <v>49</v>
      </c>
      <c r="C64" s="122">
        <f t="shared" si="0"/>
        <v>0</v>
      </c>
      <c r="D64" s="122">
        <f t="shared" si="1"/>
        <v>0</v>
      </c>
      <c r="E64" s="122">
        <f t="shared" si="2"/>
        <v>0</v>
      </c>
      <c r="F64" s="122">
        <f t="shared" si="3"/>
        <v>0</v>
      </c>
      <c r="G64" s="122">
        <f t="shared" si="4"/>
        <v>0</v>
      </c>
      <c r="H64" s="59"/>
      <c r="I64" s="25"/>
      <c r="J64" s="25"/>
      <c r="K64" s="25"/>
      <c r="L64" s="25"/>
      <c r="M64" s="25"/>
      <c r="N64" s="25"/>
      <c r="O64" s="25"/>
      <c r="P64" s="25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25"/>
      <c r="B65" s="123">
        <f t="shared" si="5"/>
        <v>50</v>
      </c>
      <c r="C65" s="122">
        <f t="shared" si="0"/>
        <v>0</v>
      </c>
      <c r="D65" s="122">
        <f t="shared" si="1"/>
        <v>0</v>
      </c>
      <c r="E65" s="122">
        <f t="shared" si="2"/>
        <v>0</v>
      </c>
      <c r="F65" s="122">
        <f t="shared" si="3"/>
        <v>0</v>
      </c>
      <c r="G65" s="122">
        <f t="shared" si="4"/>
        <v>0</v>
      </c>
      <c r="H65" s="59"/>
      <c r="I65" s="25"/>
      <c r="J65" s="25"/>
      <c r="K65" s="25"/>
      <c r="L65" s="25"/>
      <c r="M65" s="25"/>
      <c r="N65" s="25"/>
      <c r="O65" s="25"/>
      <c r="P65" s="25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25"/>
      <c r="B66" s="123">
        <f t="shared" si="5"/>
        <v>51</v>
      </c>
      <c r="C66" s="122">
        <f t="shared" si="0"/>
        <v>0</v>
      </c>
      <c r="D66" s="122">
        <f t="shared" si="1"/>
        <v>0</v>
      </c>
      <c r="E66" s="122">
        <f t="shared" si="2"/>
        <v>0</v>
      </c>
      <c r="F66" s="122">
        <f t="shared" si="3"/>
        <v>0</v>
      </c>
      <c r="G66" s="122">
        <f t="shared" si="4"/>
        <v>0</v>
      </c>
      <c r="H66" s="59"/>
      <c r="I66" s="25"/>
      <c r="J66" s="25"/>
      <c r="K66" s="25"/>
      <c r="L66" s="25"/>
      <c r="M66" s="25"/>
      <c r="N66" s="25"/>
      <c r="O66" s="25"/>
      <c r="P66" s="25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25"/>
      <c r="B67" s="123">
        <f t="shared" si="5"/>
        <v>52</v>
      </c>
      <c r="C67" s="122">
        <f t="shared" si="0"/>
        <v>0</v>
      </c>
      <c r="D67" s="122">
        <f t="shared" si="1"/>
        <v>0</v>
      </c>
      <c r="E67" s="122">
        <f t="shared" si="2"/>
        <v>0</v>
      </c>
      <c r="F67" s="122">
        <f t="shared" si="3"/>
        <v>0</v>
      </c>
      <c r="G67" s="122">
        <f t="shared" si="4"/>
        <v>0</v>
      </c>
      <c r="H67" s="59"/>
      <c r="I67" s="25"/>
      <c r="J67" s="25"/>
      <c r="K67" s="25"/>
      <c r="L67" s="25"/>
      <c r="M67" s="25"/>
      <c r="N67" s="25"/>
      <c r="O67" s="25"/>
      <c r="P67" s="25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25"/>
      <c r="B68" s="123">
        <f t="shared" si="5"/>
        <v>53</v>
      </c>
      <c r="C68" s="122">
        <f t="shared" si="0"/>
        <v>0</v>
      </c>
      <c r="D68" s="122">
        <f t="shared" si="1"/>
        <v>0</v>
      </c>
      <c r="E68" s="122">
        <f t="shared" si="2"/>
        <v>0</v>
      </c>
      <c r="F68" s="122">
        <f t="shared" si="3"/>
        <v>0</v>
      </c>
      <c r="G68" s="122">
        <f t="shared" si="4"/>
        <v>0</v>
      </c>
      <c r="H68" s="59"/>
      <c r="I68" s="25"/>
      <c r="J68" s="25"/>
      <c r="K68" s="25"/>
      <c r="L68" s="25"/>
      <c r="M68" s="25"/>
      <c r="N68" s="25"/>
      <c r="O68" s="25"/>
      <c r="P68" s="25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25"/>
      <c r="B69" s="123">
        <f t="shared" si="5"/>
        <v>54</v>
      </c>
      <c r="C69" s="122">
        <f t="shared" si="0"/>
        <v>0</v>
      </c>
      <c r="D69" s="122">
        <f t="shared" si="1"/>
        <v>0</v>
      </c>
      <c r="E69" s="122">
        <f t="shared" si="2"/>
        <v>0</v>
      </c>
      <c r="F69" s="122">
        <f t="shared" si="3"/>
        <v>0</v>
      </c>
      <c r="G69" s="122">
        <f t="shared" si="4"/>
        <v>0</v>
      </c>
      <c r="H69" s="59"/>
      <c r="I69" s="25"/>
      <c r="J69" s="25"/>
      <c r="K69" s="25"/>
      <c r="L69" s="25"/>
      <c r="M69" s="25"/>
      <c r="N69" s="25"/>
      <c r="O69" s="25"/>
      <c r="P69" s="25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25"/>
      <c r="B70" s="123">
        <f t="shared" si="5"/>
        <v>55</v>
      </c>
      <c r="C70" s="122">
        <f t="shared" si="0"/>
        <v>0</v>
      </c>
      <c r="D70" s="122">
        <f t="shared" si="1"/>
        <v>0</v>
      </c>
      <c r="E70" s="122">
        <f t="shared" si="2"/>
        <v>0</v>
      </c>
      <c r="F70" s="122">
        <f t="shared" si="3"/>
        <v>0</v>
      </c>
      <c r="G70" s="122">
        <f t="shared" si="4"/>
        <v>0</v>
      </c>
      <c r="H70" s="59"/>
      <c r="I70" s="25"/>
      <c r="J70" s="25"/>
      <c r="K70" s="25"/>
      <c r="L70" s="25"/>
      <c r="M70" s="25"/>
      <c r="N70" s="25"/>
      <c r="O70" s="25"/>
      <c r="P70" s="25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25"/>
      <c r="B71" s="123">
        <f t="shared" si="5"/>
        <v>56</v>
      </c>
      <c r="C71" s="122">
        <f t="shared" si="0"/>
        <v>0</v>
      </c>
      <c r="D71" s="122">
        <f t="shared" si="1"/>
        <v>0</v>
      </c>
      <c r="E71" s="122">
        <f t="shared" si="2"/>
        <v>0</v>
      </c>
      <c r="F71" s="122">
        <f t="shared" si="3"/>
        <v>0</v>
      </c>
      <c r="G71" s="122">
        <f t="shared" si="4"/>
        <v>0</v>
      </c>
      <c r="H71" s="59"/>
      <c r="I71" s="25"/>
      <c r="J71" s="25"/>
      <c r="K71" s="25"/>
      <c r="L71" s="25"/>
      <c r="M71" s="25"/>
      <c r="N71" s="25"/>
      <c r="O71" s="25"/>
      <c r="P71" s="25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25"/>
      <c r="B72" s="123">
        <f t="shared" si="5"/>
        <v>57</v>
      </c>
      <c r="C72" s="122">
        <f t="shared" si="0"/>
        <v>0</v>
      </c>
      <c r="D72" s="122">
        <f t="shared" si="1"/>
        <v>0</v>
      </c>
      <c r="E72" s="122">
        <f t="shared" si="2"/>
        <v>0</v>
      </c>
      <c r="F72" s="122">
        <f t="shared" si="3"/>
        <v>0</v>
      </c>
      <c r="G72" s="122">
        <f t="shared" si="4"/>
        <v>0</v>
      </c>
      <c r="H72" s="59"/>
      <c r="I72" s="25"/>
      <c r="J72" s="25"/>
      <c r="K72" s="25"/>
      <c r="L72" s="25"/>
      <c r="M72" s="25"/>
      <c r="N72" s="25"/>
      <c r="O72" s="25"/>
      <c r="P72" s="25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25"/>
      <c r="B73" s="123">
        <f t="shared" si="5"/>
        <v>58</v>
      </c>
      <c r="C73" s="122">
        <f t="shared" si="0"/>
        <v>0</v>
      </c>
      <c r="D73" s="122">
        <f t="shared" si="1"/>
        <v>0</v>
      </c>
      <c r="E73" s="122">
        <f t="shared" si="2"/>
        <v>0</v>
      </c>
      <c r="F73" s="122">
        <f t="shared" si="3"/>
        <v>0</v>
      </c>
      <c r="G73" s="122">
        <f t="shared" si="4"/>
        <v>0</v>
      </c>
      <c r="H73" s="59"/>
      <c r="I73" s="25"/>
      <c r="J73" s="25"/>
      <c r="K73" s="25"/>
      <c r="L73" s="25"/>
      <c r="M73" s="25"/>
      <c r="N73" s="25"/>
      <c r="O73" s="25"/>
      <c r="P73" s="25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25"/>
      <c r="B74" s="123">
        <f t="shared" si="5"/>
        <v>59</v>
      </c>
      <c r="C74" s="122">
        <f t="shared" si="0"/>
        <v>0</v>
      </c>
      <c r="D74" s="122">
        <f t="shared" si="1"/>
        <v>0</v>
      </c>
      <c r="E74" s="122">
        <f t="shared" si="2"/>
        <v>0</v>
      </c>
      <c r="F74" s="122">
        <f t="shared" si="3"/>
        <v>0</v>
      </c>
      <c r="G74" s="122">
        <f t="shared" si="4"/>
        <v>0</v>
      </c>
      <c r="H74" s="59"/>
      <c r="I74" s="25"/>
      <c r="J74" s="25"/>
      <c r="K74" s="25"/>
      <c r="L74" s="25"/>
      <c r="M74" s="25"/>
      <c r="N74" s="25"/>
      <c r="O74" s="25"/>
      <c r="P74" s="25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25"/>
      <c r="B75" s="123">
        <f t="shared" si="5"/>
        <v>60</v>
      </c>
      <c r="C75" s="122">
        <f t="shared" si="0"/>
        <v>0</v>
      </c>
      <c r="D75" s="122">
        <f t="shared" si="1"/>
        <v>0</v>
      </c>
      <c r="E75" s="122">
        <f t="shared" si="2"/>
        <v>0</v>
      </c>
      <c r="F75" s="122">
        <f t="shared" si="3"/>
        <v>0</v>
      </c>
      <c r="G75" s="122">
        <f t="shared" si="4"/>
        <v>0</v>
      </c>
      <c r="H75" s="129">
        <f>SUM(E64:E75)</f>
        <v>0</v>
      </c>
      <c r="I75" s="25"/>
      <c r="J75" s="25"/>
      <c r="K75" s="25"/>
      <c r="L75" s="25"/>
      <c r="M75" s="25"/>
      <c r="N75" s="25"/>
      <c r="O75" s="25"/>
      <c r="P75" s="25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25">
      <c r="A76" s="128"/>
      <c r="B76" s="128"/>
      <c r="C76" s="128"/>
      <c r="D76" s="128"/>
      <c r="E76" s="128"/>
      <c r="F76" s="128"/>
      <c r="G76" s="128"/>
      <c r="H76" s="130"/>
      <c r="I76" s="128"/>
      <c r="J76" s="128"/>
      <c r="K76" s="128"/>
      <c r="L76" s="128"/>
      <c r="M76" s="128"/>
      <c r="N76" s="128"/>
      <c r="O76" s="128"/>
      <c r="P76" s="128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25">
      <c r="A77" s="128"/>
      <c r="B77" s="128"/>
      <c r="C77" s="128"/>
      <c r="D77" s="128"/>
      <c r="E77" s="128"/>
      <c r="F77" s="128"/>
      <c r="G77" s="128"/>
      <c r="H77" s="130"/>
      <c r="I77" s="128"/>
      <c r="J77" s="128"/>
      <c r="K77" s="128"/>
      <c r="L77" s="128"/>
      <c r="M77" s="128"/>
      <c r="N77" s="128"/>
      <c r="O77" s="128"/>
      <c r="P77" s="128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25">
      <c r="A78" s="128"/>
      <c r="B78" s="128"/>
      <c r="C78" s="128"/>
      <c r="D78" s="128"/>
      <c r="E78" s="128"/>
      <c r="F78" s="128"/>
      <c r="G78" s="128"/>
      <c r="H78" s="130"/>
      <c r="I78" s="128"/>
      <c r="J78" s="128"/>
      <c r="K78" s="128"/>
      <c r="L78" s="128"/>
      <c r="M78" s="128"/>
      <c r="N78" s="128"/>
      <c r="O78" s="128"/>
      <c r="P78" s="128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25">
      <c r="A79" s="128"/>
      <c r="B79" s="128"/>
      <c r="C79" s="128"/>
      <c r="D79" s="128"/>
      <c r="E79" s="128"/>
      <c r="F79" s="128"/>
      <c r="G79" s="128"/>
      <c r="H79" s="130"/>
      <c r="I79" s="128"/>
      <c r="J79" s="128"/>
      <c r="K79" s="128"/>
      <c r="L79" s="128"/>
      <c r="M79" s="128"/>
      <c r="N79" s="128"/>
      <c r="O79" s="128"/>
      <c r="P79" s="128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25">
      <c r="A80" s="128"/>
      <c r="B80" s="128"/>
      <c r="C80" s="128"/>
      <c r="D80" s="128"/>
      <c r="E80" s="128"/>
      <c r="F80" s="128"/>
      <c r="G80" s="128"/>
      <c r="H80" s="130"/>
      <c r="I80" s="128"/>
      <c r="J80" s="128"/>
      <c r="K80" s="128"/>
      <c r="L80" s="128"/>
      <c r="M80" s="128"/>
      <c r="N80" s="128"/>
      <c r="O80" s="128"/>
      <c r="P80" s="128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25">
      <c r="A81" s="128"/>
      <c r="B81" s="128"/>
      <c r="C81" s="128"/>
      <c r="D81" s="128"/>
      <c r="E81" s="128"/>
      <c r="F81" s="128"/>
      <c r="G81" s="128"/>
      <c r="H81" s="130"/>
      <c r="I81" s="128"/>
      <c r="J81" s="128"/>
      <c r="K81" s="128"/>
      <c r="L81" s="128"/>
      <c r="M81" s="128"/>
      <c r="N81" s="128"/>
      <c r="O81" s="128"/>
      <c r="P81" s="128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25">
      <c r="A82" s="128"/>
      <c r="B82" s="128"/>
      <c r="C82" s="128"/>
      <c r="D82" s="128"/>
      <c r="E82" s="128"/>
      <c r="F82" s="128"/>
      <c r="G82" s="128"/>
      <c r="H82" s="130"/>
      <c r="I82" s="128"/>
      <c r="J82" s="128"/>
      <c r="K82" s="128"/>
      <c r="L82" s="128"/>
      <c r="M82" s="128"/>
      <c r="N82" s="128"/>
      <c r="O82" s="128"/>
      <c r="P82" s="128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25">
      <c r="A83" s="128"/>
      <c r="B83" s="128"/>
      <c r="C83" s="128"/>
      <c r="D83" s="128"/>
      <c r="E83" s="128"/>
      <c r="F83" s="128"/>
      <c r="G83" s="128"/>
      <c r="H83" s="130"/>
      <c r="I83" s="128"/>
      <c r="J83" s="128"/>
      <c r="K83" s="128"/>
      <c r="L83" s="128"/>
      <c r="M83" s="128"/>
      <c r="N83" s="128"/>
      <c r="O83" s="128"/>
      <c r="P83" s="128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25">
      <c r="A84" s="128"/>
      <c r="B84" s="128"/>
      <c r="C84" s="128"/>
      <c r="D84" s="128"/>
      <c r="E84" s="128"/>
      <c r="F84" s="128"/>
      <c r="G84" s="128"/>
      <c r="H84" s="130"/>
      <c r="I84" s="128"/>
      <c r="J84" s="128"/>
      <c r="K84" s="128"/>
      <c r="L84" s="128"/>
      <c r="M84" s="128"/>
      <c r="N84" s="128"/>
      <c r="O84" s="128"/>
      <c r="P84" s="128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25">
      <c r="A85" s="20"/>
      <c r="B85" s="20"/>
      <c r="C85" s="20"/>
      <c r="D85" s="20"/>
      <c r="E85" s="20"/>
      <c r="F85" s="20"/>
      <c r="G85" s="20"/>
      <c r="H85" s="419"/>
      <c r="I85" s="20"/>
      <c r="J85" s="20"/>
      <c r="K85" s="20"/>
      <c r="L85" s="128"/>
      <c r="M85" s="128"/>
      <c r="N85" s="128"/>
      <c r="O85" s="128"/>
      <c r="P85" s="128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25">
      <c r="A86" s="20"/>
      <c r="B86" s="20"/>
      <c r="C86" s="20"/>
      <c r="D86" s="20"/>
      <c r="E86" s="20"/>
      <c r="F86" s="20"/>
      <c r="G86" s="20"/>
      <c r="H86" s="419"/>
      <c r="I86" s="20"/>
      <c r="J86" s="20"/>
      <c r="K86" s="20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25">
      <c r="A87" s="20"/>
      <c r="B87" s="20"/>
      <c r="C87" s="20"/>
      <c r="D87" s="20"/>
      <c r="E87" s="20"/>
      <c r="F87" s="20"/>
      <c r="G87" s="20"/>
      <c r="H87" s="419"/>
      <c r="I87" s="20"/>
      <c r="J87" s="20"/>
      <c r="K87" s="20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25">
      <c r="A88" s="20"/>
      <c r="B88" s="20"/>
      <c r="C88" s="20"/>
      <c r="D88" s="20"/>
      <c r="E88" s="20"/>
      <c r="F88" s="20"/>
      <c r="G88" s="20"/>
      <c r="H88" s="419"/>
      <c r="I88" s="20"/>
      <c r="J88" s="20"/>
      <c r="K88" s="20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25">
      <c r="A89" s="20"/>
      <c r="B89" s="20"/>
      <c r="C89" s="20"/>
      <c r="D89" s="20"/>
      <c r="E89" s="20"/>
      <c r="F89" s="20"/>
      <c r="G89" s="20"/>
      <c r="H89" s="419"/>
      <c r="I89" s="20"/>
      <c r="J89" s="20"/>
      <c r="K89" s="20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25">
      <c r="A90" s="20"/>
      <c r="B90" s="20"/>
      <c r="C90" s="20"/>
      <c r="D90" s="20"/>
      <c r="E90" s="20"/>
      <c r="F90" s="20"/>
      <c r="G90" s="20"/>
      <c r="H90" s="419"/>
      <c r="I90" s="20"/>
      <c r="J90" s="20"/>
      <c r="K90" s="20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25">
      <c r="A91" s="20"/>
      <c r="B91" s="20"/>
      <c r="C91" s="20"/>
      <c r="D91" s="20"/>
      <c r="E91" s="20"/>
      <c r="F91" s="20"/>
      <c r="G91" s="20"/>
      <c r="H91" s="419"/>
      <c r="I91" s="20"/>
      <c r="J91" s="20"/>
      <c r="K91" s="20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25">
      <c r="A92" s="20"/>
      <c r="B92" s="20"/>
      <c r="C92" s="20"/>
      <c r="D92" s="20"/>
      <c r="E92" s="20"/>
      <c r="F92" s="20"/>
      <c r="G92" s="20"/>
      <c r="H92" s="419"/>
      <c r="I92" s="20"/>
      <c r="J92" s="20"/>
      <c r="K92" s="20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25">
      <c r="A93" s="20"/>
      <c r="B93" s="20"/>
      <c r="C93" s="20"/>
      <c r="D93" s="20"/>
      <c r="E93" s="20"/>
      <c r="F93" s="20"/>
      <c r="G93" s="20"/>
      <c r="H93" s="419"/>
      <c r="I93" s="20"/>
      <c r="J93" s="20"/>
      <c r="K93" s="20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25">
      <c r="A94" s="20"/>
      <c r="B94" s="20"/>
      <c r="C94" s="20"/>
      <c r="D94" s="20"/>
      <c r="E94" s="20"/>
      <c r="F94" s="20"/>
      <c r="G94" s="20"/>
      <c r="H94" s="419"/>
      <c r="I94" s="20"/>
      <c r="J94" s="20"/>
      <c r="K94" s="20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hidden="1" customHeight="1" x14ac:dyDescent="0.25">
      <c r="A95" s="1"/>
      <c r="B95" s="1"/>
      <c r="C95" s="1"/>
      <c r="D95" s="1"/>
      <c r="E95" s="1"/>
      <c r="F95" s="1"/>
      <c r="G95" s="1"/>
      <c r="H95" s="13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hidden="1" customHeight="1" x14ac:dyDescent="0.25">
      <c r="A96" s="1"/>
      <c r="B96" s="1"/>
      <c r="C96" s="1"/>
      <c r="D96" s="1"/>
      <c r="E96" s="1"/>
      <c r="F96" s="1"/>
      <c r="G96" s="1"/>
      <c r="H96" s="13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hidden="1" customHeight="1" x14ac:dyDescent="0.25">
      <c r="A97" s="1"/>
      <c r="B97" s="1"/>
      <c r="C97" s="1"/>
      <c r="D97" s="1"/>
      <c r="E97" s="1"/>
      <c r="F97" s="1"/>
      <c r="G97" s="1"/>
      <c r="H97" s="13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hidden="1" customHeight="1" x14ac:dyDescent="0.25">
      <c r="A98" s="1"/>
      <c r="B98" s="1"/>
      <c r="C98" s="1"/>
      <c r="D98" s="1"/>
      <c r="E98" s="1"/>
      <c r="F98" s="1"/>
      <c r="G98" s="1"/>
      <c r="H98" s="13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hidden="1" customHeight="1" x14ac:dyDescent="0.25">
      <c r="A99" s="1"/>
      <c r="B99" s="1"/>
      <c r="C99" s="1"/>
      <c r="D99" s="1"/>
      <c r="E99" s="1"/>
      <c r="F99" s="1"/>
      <c r="G99" s="1"/>
      <c r="H99" s="13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hidden="1" customHeight="1" x14ac:dyDescent="0.25">
      <c r="A100" s="1"/>
      <c r="B100" s="1"/>
      <c r="C100" s="1"/>
      <c r="D100" s="1"/>
      <c r="E100" s="1"/>
      <c r="F100" s="1"/>
      <c r="G100" s="1"/>
      <c r="H100" s="13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hidden="1" customHeight="1" x14ac:dyDescent="0.25">
      <c r="A101" s="1"/>
      <c r="B101" s="1"/>
      <c r="C101" s="1"/>
      <c r="D101" s="1"/>
      <c r="E101" s="1"/>
      <c r="F101" s="1"/>
      <c r="G101" s="1"/>
      <c r="H101" s="13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hidden="1" customHeight="1" x14ac:dyDescent="0.25">
      <c r="A102" s="1"/>
      <c r="B102" s="1"/>
      <c r="C102" s="1"/>
      <c r="D102" s="1"/>
      <c r="E102" s="1"/>
      <c r="F102" s="1"/>
      <c r="G102" s="1"/>
      <c r="H102" s="13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hidden="1" customHeight="1" x14ac:dyDescent="0.25">
      <c r="A103" s="1"/>
      <c r="B103" s="1"/>
      <c r="C103" s="1"/>
      <c r="D103" s="1"/>
      <c r="E103" s="1"/>
      <c r="F103" s="1"/>
      <c r="G103" s="1"/>
      <c r="H103" s="13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hidden="1" customHeight="1" x14ac:dyDescent="0.25">
      <c r="A104" s="1"/>
      <c r="B104" s="1"/>
      <c r="C104" s="1"/>
      <c r="D104" s="1"/>
      <c r="E104" s="1"/>
      <c r="F104" s="1"/>
      <c r="G104" s="1"/>
      <c r="H104" s="13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hidden="1" customHeight="1" x14ac:dyDescent="0.25">
      <c r="A105" s="1"/>
      <c r="B105" s="1"/>
      <c r="C105" s="1"/>
      <c r="D105" s="1"/>
      <c r="E105" s="1"/>
      <c r="F105" s="1"/>
      <c r="G105" s="1"/>
      <c r="H105" s="13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hidden="1" customHeight="1" x14ac:dyDescent="0.25">
      <c r="A106" s="1"/>
      <c r="B106" s="1"/>
      <c r="C106" s="1"/>
      <c r="D106" s="1"/>
      <c r="E106" s="1"/>
      <c r="F106" s="1"/>
      <c r="G106" s="1"/>
      <c r="H106" s="13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hidden="1" customHeight="1" x14ac:dyDescent="0.25">
      <c r="A107" s="1"/>
      <c r="B107" s="1"/>
      <c r="C107" s="1"/>
      <c r="D107" s="1"/>
      <c r="E107" s="1"/>
      <c r="F107" s="1"/>
      <c r="G107" s="1"/>
      <c r="H107" s="13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hidden="1" customHeight="1" x14ac:dyDescent="0.25">
      <c r="A108" s="1"/>
      <c r="B108" s="1"/>
      <c r="C108" s="1"/>
      <c r="D108" s="1"/>
      <c r="E108" s="1"/>
      <c r="F108" s="1"/>
      <c r="G108" s="1"/>
      <c r="H108" s="13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hidden="1" customHeight="1" x14ac:dyDescent="0.25">
      <c r="A109" s="1"/>
      <c r="B109" s="1"/>
      <c r="C109" s="1"/>
      <c r="D109" s="1"/>
      <c r="E109" s="1"/>
      <c r="F109" s="1"/>
      <c r="G109" s="1"/>
      <c r="H109" s="13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hidden="1" customHeight="1" x14ac:dyDescent="0.25">
      <c r="A110" s="1"/>
      <c r="B110" s="1"/>
      <c r="C110" s="1"/>
      <c r="D110" s="1"/>
      <c r="E110" s="1"/>
      <c r="F110" s="1"/>
      <c r="G110" s="1"/>
      <c r="H110" s="13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hidden="1" customHeight="1" x14ac:dyDescent="0.25">
      <c r="A111" s="1"/>
      <c r="B111" s="1"/>
      <c r="C111" s="1"/>
      <c r="D111" s="1"/>
      <c r="E111" s="1"/>
      <c r="F111" s="1"/>
      <c r="G111" s="1"/>
      <c r="H111" s="13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hidden="1" customHeight="1" x14ac:dyDescent="0.25">
      <c r="A112" s="1"/>
      <c r="B112" s="1"/>
      <c r="C112" s="1"/>
      <c r="D112" s="1"/>
      <c r="E112" s="1"/>
      <c r="F112" s="1"/>
      <c r="G112" s="1"/>
      <c r="H112" s="13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hidden="1" customHeight="1" x14ac:dyDescent="0.25">
      <c r="A113" s="1"/>
      <c r="B113" s="1"/>
      <c r="C113" s="1"/>
      <c r="D113" s="1"/>
      <c r="E113" s="1"/>
      <c r="F113" s="1"/>
      <c r="G113" s="1"/>
      <c r="H113" s="13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hidden="1" customHeight="1" x14ac:dyDescent="0.25">
      <c r="A114" s="1"/>
      <c r="B114" s="1"/>
      <c r="C114" s="1"/>
      <c r="D114" s="1"/>
      <c r="E114" s="1"/>
      <c r="F114" s="1"/>
      <c r="G114" s="1"/>
      <c r="H114" s="13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hidden="1" customHeight="1" x14ac:dyDescent="0.25">
      <c r="A115" s="1"/>
      <c r="B115" s="1"/>
      <c r="C115" s="1"/>
      <c r="D115" s="1"/>
      <c r="E115" s="1"/>
      <c r="F115" s="1"/>
      <c r="G115" s="1"/>
      <c r="H115" s="13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hidden="1" customHeight="1" x14ac:dyDescent="0.25">
      <c r="A116" s="1"/>
      <c r="B116" s="1"/>
      <c r="C116" s="1"/>
      <c r="D116" s="1"/>
      <c r="E116" s="1"/>
      <c r="F116" s="1"/>
      <c r="G116" s="1"/>
      <c r="H116" s="13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hidden="1" customHeight="1" x14ac:dyDescent="0.25">
      <c r="A117" s="1"/>
      <c r="B117" s="1"/>
      <c r="C117" s="1"/>
      <c r="D117" s="1"/>
      <c r="E117" s="1"/>
      <c r="F117" s="1"/>
      <c r="G117" s="1"/>
      <c r="H117" s="13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hidden="1" customHeight="1" x14ac:dyDescent="0.25">
      <c r="A118" s="1"/>
      <c r="B118" s="1"/>
      <c r="C118" s="1"/>
      <c r="D118" s="1"/>
      <c r="E118" s="1"/>
      <c r="F118" s="1"/>
      <c r="G118" s="1"/>
      <c r="H118" s="13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hidden="1" customHeight="1" x14ac:dyDescent="0.25">
      <c r="A119" s="1"/>
      <c r="B119" s="1"/>
      <c r="C119" s="1"/>
      <c r="D119" s="1"/>
      <c r="E119" s="1"/>
      <c r="F119" s="1"/>
      <c r="G119" s="1"/>
      <c r="H119" s="13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hidden="1" customHeight="1" x14ac:dyDescent="0.25">
      <c r="A120" s="1"/>
      <c r="B120" s="1"/>
      <c r="C120" s="1"/>
      <c r="D120" s="1"/>
      <c r="E120" s="1"/>
      <c r="F120" s="1"/>
      <c r="G120" s="1"/>
      <c r="H120" s="13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hidden="1" customHeight="1" x14ac:dyDescent="0.25">
      <c r="A121" s="1"/>
      <c r="B121" s="1"/>
      <c r="C121" s="1"/>
      <c r="D121" s="1"/>
      <c r="E121" s="1"/>
      <c r="F121" s="1"/>
      <c r="G121" s="1"/>
      <c r="H121" s="13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hidden="1" customHeight="1" x14ac:dyDescent="0.25">
      <c r="A122" s="1"/>
      <c r="B122" s="1"/>
      <c r="C122" s="1"/>
      <c r="D122" s="1"/>
      <c r="E122" s="1"/>
      <c r="F122" s="1"/>
      <c r="G122" s="1"/>
      <c r="H122" s="13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hidden="1" customHeight="1" x14ac:dyDescent="0.25">
      <c r="A123" s="1"/>
      <c r="B123" s="1"/>
      <c r="C123" s="1"/>
      <c r="D123" s="1"/>
      <c r="E123" s="1"/>
      <c r="F123" s="1"/>
      <c r="G123" s="1"/>
      <c r="H123" s="13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hidden="1" customHeight="1" x14ac:dyDescent="0.25">
      <c r="A124" s="1"/>
      <c r="B124" s="1"/>
      <c r="C124" s="1"/>
      <c r="D124" s="1"/>
      <c r="E124" s="1"/>
      <c r="F124" s="1"/>
      <c r="G124" s="1"/>
      <c r="H124" s="13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hidden="1" customHeight="1" x14ac:dyDescent="0.25">
      <c r="A125" s="1"/>
      <c r="B125" s="1"/>
      <c r="C125" s="1"/>
      <c r="D125" s="1"/>
      <c r="E125" s="1"/>
      <c r="F125" s="1"/>
      <c r="G125" s="1"/>
      <c r="H125" s="13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hidden="1" customHeight="1" x14ac:dyDescent="0.25">
      <c r="A126" s="1"/>
      <c r="B126" s="1"/>
      <c r="C126" s="1"/>
      <c r="D126" s="1"/>
      <c r="E126" s="1"/>
      <c r="F126" s="1"/>
      <c r="G126" s="1"/>
      <c r="H126" s="13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hidden="1" customHeight="1" x14ac:dyDescent="0.25">
      <c r="A127" s="1"/>
      <c r="B127" s="1"/>
      <c r="C127" s="1"/>
      <c r="D127" s="1"/>
      <c r="E127" s="1"/>
      <c r="F127" s="1"/>
      <c r="G127" s="1"/>
      <c r="H127" s="13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hidden="1" customHeight="1" x14ac:dyDescent="0.25">
      <c r="A128" s="1"/>
      <c r="B128" s="1"/>
      <c r="C128" s="1"/>
      <c r="D128" s="1"/>
      <c r="E128" s="1"/>
      <c r="F128" s="1"/>
      <c r="G128" s="1"/>
      <c r="H128" s="13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hidden="1" customHeight="1" x14ac:dyDescent="0.25">
      <c r="A129" s="1"/>
      <c r="B129" s="1"/>
      <c r="C129" s="1"/>
      <c r="D129" s="1"/>
      <c r="E129" s="1"/>
      <c r="F129" s="1"/>
      <c r="G129" s="1"/>
      <c r="H129" s="13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hidden="1" customHeight="1" x14ac:dyDescent="0.25">
      <c r="A130" s="1"/>
      <c r="B130" s="1"/>
      <c r="C130" s="1"/>
      <c r="D130" s="1"/>
      <c r="E130" s="1"/>
      <c r="F130" s="1"/>
      <c r="G130" s="1"/>
      <c r="H130" s="13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hidden="1" customHeight="1" x14ac:dyDescent="0.25">
      <c r="A131" s="1"/>
      <c r="B131" s="1"/>
      <c r="C131" s="1"/>
      <c r="D131" s="1"/>
      <c r="E131" s="1"/>
      <c r="F131" s="1"/>
      <c r="G131" s="1"/>
      <c r="H131" s="13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hidden="1" customHeight="1" x14ac:dyDescent="0.25">
      <c r="A132" s="1"/>
      <c r="B132" s="1"/>
      <c r="C132" s="1"/>
      <c r="D132" s="1"/>
      <c r="E132" s="1"/>
      <c r="F132" s="1"/>
      <c r="G132" s="1"/>
      <c r="H132" s="13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hidden="1" customHeight="1" x14ac:dyDescent="0.25">
      <c r="A133" s="1"/>
      <c r="B133" s="1"/>
      <c r="C133" s="1"/>
      <c r="D133" s="1"/>
      <c r="E133" s="1"/>
      <c r="F133" s="1"/>
      <c r="G133" s="1"/>
      <c r="H133" s="13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hidden="1" customHeight="1" x14ac:dyDescent="0.25">
      <c r="A134" s="1"/>
      <c r="B134" s="1"/>
      <c r="C134" s="1"/>
      <c r="D134" s="1"/>
      <c r="E134" s="1"/>
      <c r="F134" s="1"/>
      <c r="G134" s="1"/>
      <c r="H134" s="13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hidden="1" customHeight="1" x14ac:dyDescent="0.25">
      <c r="A135" s="1"/>
      <c r="B135" s="1"/>
      <c r="C135" s="1"/>
      <c r="D135" s="1"/>
      <c r="E135" s="1"/>
      <c r="F135" s="1"/>
      <c r="G135" s="1"/>
      <c r="H135" s="13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hidden="1" customHeight="1" x14ac:dyDescent="0.25">
      <c r="A136" s="1"/>
      <c r="B136" s="1"/>
      <c r="C136" s="1"/>
      <c r="D136" s="1"/>
      <c r="E136" s="1"/>
      <c r="F136" s="1"/>
      <c r="G136" s="1"/>
      <c r="H136" s="13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hidden="1" customHeight="1" x14ac:dyDescent="0.25">
      <c r="A137" s="1"/>
      <c r="B137" s="1"/>
      <c r="C137" s="1"/>
      <c r="D137" s="1"/>
      <c r="E137" s="1"/>
      <c r="F137" s="1"/>
      <c r="G137" s="1"/>
      <c r="H137" s="13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hidden="1" customHeight="1" x14ac:dyDescent="0.25">
      <c r="A138" s="1"/>
      <c r="B138" s="1"/>
      <c r="C138" s="1"/>
      <c r="D138" s="1"/>
      <c r="E138" s="1"/>
      <c r="F138" s="1"/>
      <c r="G138" s="1"/>
      <c r="H138" s="13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hidden="1" customHeight="1" x14ac:dyDescent="0.25">
      <c r="A139" s="1"/>
      <c r="B139" s="1"/>
      <c r="C139" s="1"/>
      <c r="D139" s="1"/>
      <c r="E139" s="1"/>
      <c r="F139" s="1"/>
      <c r="G139" s="1"/>
      <c r="H139" s="13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hidden="1" customHeight="1" x14ac:dyDescent="0.25">
      <c r="A140" s="1"/>
      <c r="B140" s="1"/>
      <c r="C140" s="1"/>
      <c r="D140" s="1"/>
      <c r="E140" s="1"/>
      <c r="F140" s="1"/>
      <c r="G140" s="1"/>
      <c r="H140" s="13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hidden="1" customHeight="1" x14ac:dyDescent="0.25">
      <c r="A141" s="1"/>
      <c r="B141" s="1"/>
      <c r="C141" s="1"/>
      <c r="D141" s="1"/>
      <c r="E141" s="1"/>
      <c r="F141" s="1"/>
      <c r="G141" s="1"/>
      <c r="H141" s="13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hidden="1" customHeight="1" x14ac:dyDescent="0.25">
      <c r="A142" s="1"/>
      <c r="B142" s="1"/>
      <c r="C142" s="1"/>
      <c r="D142" s="1"/>
      <c r="E142" s="1"/>
      <c r="F142" s="1"/>
      <c r="G142" s="1"/>
      <c r="H142" s="13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hidden="1" customHeight="1" x14ac:dyDescent="0.25">
      <c r="A143" s="1"/>
      <c r="B143" s="1"/>
      <c r="C143" s="1"/>
      <c r="D143" s="1"/>
      <c r="E143" s="1"/>
      <c r="F143" s="1"/>
      <c r="G143" s="1"/>
      <c r="H143" s="13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hidden="1" customHeight="1" x14ac:dyDescent="0.25">
      <c r="A144" s="1"/>
      <c r="B144" s="1"/>
      <c r="C144" s="1"/>
      <c r="D144" s="1"/>
      <c r="E144" s="1"/>
      <c r="F144" s="1"/>
      <c r="G144" s="1"/>
      <c r="H144" s="13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hidden="1" customHeight="1" x14ac:dyDescent="0.25">
      <c r="A145" s="1"/>
      <c r="B145" s="1"/>
      <c r="C145" s="1"/>
      <c r="D145" s="1"/>
      <c r="E145" s="1"/>
      <c r="F145" s="1"/>
      <c r="G145" s="1"/>
      <c r="H145" s="13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hidden="1" customHeight="1" x14ac:dyDescent="0.25">
      <c r="A146" s="1"/>
      <c r="B146" s="1"/>
      <c r="C146" s="1"/>
      <c r="D146" s="1"/>
      <c r="E146" s="1"/>
      <c r="F146" s="1"/>
      <c r="G146" s="1"/>
      <c r="H146" s="13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hidden="1" customHeight="1" x14ac:dyDescent="0.25">
      <c r="A147" s="1"/>
      <c r="B147" s="1"/>
      <c r="C147" s="1"/>
      <c r="D147" s="1"/>
      <c r="E147" s="1"/>
      <c r="F147" s="1"/>
      <c r="G147" s="1"/>
      <c r="H147" s="13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hidden="1" customHeight="1" x14ac:dyDescent="0.25">
      <c r="A148" s="1"/>
      <c r="B148" s="1"/>
      <c r="C148" s="1"/>
      <c r="D148" s="1"/>
      <c r="E148" s="1"/>
      <c r="F148" s="1"/>
      <c r="G148" s="1"/>
      <c r="H148" s="13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hidden="1" customHeight="1" x14ac:dyDescent="0.25">
      <c r="A149" s="1"/>
      <c r="B149" s="1"/>
      <c r="C149" s="1"/>
      <c r="D149" s="1"/>
      <c r="E149" s="1"/>
      <c r="F149" s="1"/>
      <c r="G149" s="1"/>
      <c r="H149" s="13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hidden="1" customHeight="1" x14ac:dyDescent="0.25">
      <c r="A150" s="1"/>
      <c r="B150" s="1"/>
      <c r="C150" s="1"/>
      <c r="D150" s="1"/>
      <c r="E150" s="1"/>
      <c r="F150" s="1"/>
      <c r="G150" s="1"/>
      <c r="H150" s="13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hidden="1" customHeight="1" x14ac:dyDescent="0.25">
      <c r="A151" s="1"/>
      <c r="B151" s="1"/>
      <c r="C151" s="1"/>
      <c r="D151" s="1"/>
      <c r="E151" s="1"/>
      <c r="F151" s="1"/>
      <c r="G151" s="1"/>
      <c r="H151" s="13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hidden="1" customHeight="1" x14ac:dyDescent="0.25">
      <c r="A152" s="1"/>
      <c r="B152" s="1"/>
      <c r="C152" s="1"/>
      <c r="D152" s="1"/>
      <c r="E152" s="1"/>
      <c r="F152" s="1"/>
      <c r="G152" s="1"/>
      <c r="H152" s="13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hidden="1" customHeight="1" x14ac:dyDescent="0.25">
      <c r="A153" s="1"/>
      <c r="B153" s="1"/>
      <c r="C153" s="1"/>
      <c r="D153" s="1"/>
      <c r="E153" s="1"/>
      <c r="F153" s="1"/>
      <c r="G153" s="1"/>
      <c r="H153" s="13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hidden="1" customHeight="1" x14ac:dyDescent="0.25">
      <c r="A154" s="1"/>
      <c r="B154" s="1"/>
      <c r="C154" s="1"/>
      <c r="D154" s="1"/>
      <c r="E154" s="1"/>
      <c r="F154" s="1"/>
      <c r="G154" s="1"/>
      <c r="H154" s="13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hidden="1" customHeight="1" x14ac:dyDescent="0.25">
      <c r="A155" s="1"/>
      <c r="B155" s="1"/>
      <c r="C155" s="1"/>
      <c r="D155" s="1"/>
      <c r="E155" s="1"/>
      <c r="F155" s="1"/>
      <c r="G155" s="1"/>
      <c r="H155" s="13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hidden="1" customHeight="1" x14ac:dyDescent="0.25">
      <c r="A156" s="1"/>
      <c r="B156" s="1"/>
      <c r="C156" s="1"/>
      <c r="D156" s="1"/>
      <c r="E156" s="1"/>
      <c r="F156" s="1"/>
      <c r="G156" s="1"/>
      <c r="H156" s="13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hidden="1" customHeight="1" x14ac:dyDescent="0.25">
      <c r="A157" s="1"/>
      <c r="B157" s="1"/>
      <c r="C157" s="1"/>
      <c r="D157" s="1"/>
      <c r="E157" s="1"/>
      <c r="F157" s="1"/>
      <c r="G157" s="1"/>
      <c r="H157" s="13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hidden="1" customHeight="1" x14ac:dyDescent="0.25">
      <c r="A158" s="1"/>
      <c r="B158" s="1"/>
      <c r="C158" s="1"/>
      <c r="D158" s="1"/>
      <c r="E158" s="1"/>
      <c r="F158" s="1"/>
      <c r="G158" s="1"/>
      <c r="H158" s="13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hidden="1" customHeight="1" x14ac:dyDescent="0.25">
      <c r="A159" s="1"/>
      <c r="B159" s="1"/>
      <c r="C159" s="1"/>
      <c r="D159" s="1"/>
      <c r="E159" s="1"/>
      <c r="F159" s="1"/>
      <c r="G159" s="1"/>
      <c r="H159" s="13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hidden="1" customHeight="1" x14ac:dyDescent="0.25">
      <c r="A160" s="1"/>
      <c r="B160" s="1"/>
      <c r="C160" s="1"/>
      <c r="D160" s="1"/>
      <c r="E160" s="1"/>
      <c r="F160" s="1"/>
      <c r="G160" s="1"/>
      <c r="H160" s="13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hidden="1" customHeight="1" x14ac:dyDescent="0.25">
      <c r="A161" s="1"/>
      <c r="B161" s="1"/>
      <c r="C161" s="1"/>
      <c r="D161" s="1"/>
      <c r="E161" s="1"/>
      <c r="F161" s="1"/>
      <c r="G161" s="1"/>
      <c r="H161" s="13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hidden="1" customHeight="1" x14ac:dyDescent="0.25">
      <c r="A162" s="1"/>
      <c r="B162" s="1"/>
      <c r="C162" s="1"/>
      <c r="D162" s="1"/>
      <c r="E162" s="1"/>
      <c r="F162" s="1"/>
      <c r="G162" s="1"/>
      <c r="H162" s="13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hidden="1" customHeight="1" x14ac:dyDescent="0.25">
      <c r="A163" s="1"/>
      <c r="B163" s="1"/>
      <c r="C163" s="1"/>
      <c r="D163" s="1"/>
      <c r="E163" s="1"/>
      <c r="F163" s="1"/>
      <c r="G163" s="1"/>
      <c r="H163" s="13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hidden="1" customHeight="1" x14ac:dyDescent="0.25">
      <c r="A164" s="1"/>
      <c r="B164" s="1"/>
      <c r="C164" s="1"/>
      <c r="D164" s="1"/>
      <c r="E164" s="1"/>
      <c r="F164" s="1"/>
      <c r="G164" s="1"/>
      <c r="H164" s="13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hidden="1" customHeight="1" x14ac:dyDescent="0.25">
      <c r="A165" s="1"/>
      <c r="B165" s="1"/>
      <c r="C165" s="1"/>
      <c r="D165" s="1"/>
      <c r="E165" s="1"/>
      <c r="F165" s="1"/>
      <c r="G165" s="1"/>
      <c r="H165" s="13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hidden="1" customHeight="1" x14ac:dyDescent="0.25">
      <c r="A166" s="1"/>
      <c r="B166" s="1"/>
      <c r="C166" s="1"/>
      <c r="D166" s="1"/>
      <c r="E166" s="1"/>
      <c r="F166" s="1"/>
      <c r="G166" s="1"/>
      <c r="H166" s="13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hidden="1" customHeight="1" x14ac:dyDescent="0.25">
      <c r="A167" s="1"/>
      <c r="B167" s="1"/>
      <c r="C167" s="1"/>
      <c r="D167" s="1"/>
      <c r="E167" s="1"/>
      <c r="F167" s="1"/>
      <c r="G167" s="1"/>
      <c r="H167" s="13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hidden="1" customHeight="1" x14ac:dyDescent="0.25">
      <c r="A168" s="1"/>
      <c r="B168" s="1"/>
      <c r="C168" s="1"/>
      <c r="D168" s="1"/>
      <c r="E168" s="1"/>
      <c r="F168" s="1"/>
      <c r="G168" s="1"/>
      <c r="H168" s="13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hidden="1" customHeight="1" x14ac:dyDescent="0.25">
      <c r="A169" s="1"/>
      <c r="B169" s="1"/>
      <c r="C169" s="1"/>
      <c r="D169" s="1"/>
      <c r="E169" s="1"/>
      <c r="F169" s="1"/>
      <c r="G169" s="1"/>
      <c r="H169" s="13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hidden="1" customHeight="1" x14ac:dyDescent="0.25">
      <c r="A170" s="1"/>
      <c r="B170" s="1"/>
      <c r="C170" s="1"/>
      <c r="D170" s="1"/>
      <c r="E170" s="1"/>
      <c r="F170" s="1"/>
      <c r="G170" s="1"/>
      <c r="H170" s="13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hidden="1" customHeight="1" x14ac:dyDescent="0.25">
      <c r="A171" s="1"/>
      <c r="B171" s="1"/>
      <c r="C171" s="1"/>
      <c r="D171" s="1"/>
      <c r="E171" s="1"/>
      <c r="F171" s="1"/>
      <c r="G171" s="1"/>
      <c r="H171" s="13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hidden="1" customHeight="1" x14ac:dyDescent="0.25">
      <c r="A172" s="1"/>
      <c r="B172" s="1"/>
      <c r="C172" s="1"/>
      <c r="D172" s="1"/>
      <c r="E172" s="1"/>
      <c r="F172" s="1"/>
      <c r="G172" s="1"/>
      <c r="H172" s="13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hidden="1" customHeight="1" x14ac:dyDescent="0.25">
      <c r="A173" s="1"/>
      <c r="B173" s="1"/>
      <c r="C173" s="1"/>
      <c r="D173" s="1"/>
      <c r="E173" s="1"/>
      <c r="F173" s="1"/>
      <c r="G173" s="1"/>
      <c r="H173" s="13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hidden="1" customHeight="1" x14ac:dyDescent="0.25">
      <c r="A174" s="1"/>
      <c r="B174" s="1"/>
      <c r="C174" s="1"/>
      <c r="D174" s="1"/>
      <c r="E174" s="1"/>
      <c r="F174" s="1"/>
      <c r="G174" s="1"/>
      <c r="H174" s="13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hidden="1" customHeight="1" x14ac:dyDescent="0.25">
      <c r="A175" s="1"/>
      <c r="B175" s="1"/>
      <c r="C175" s="1"/>
      <c r="D175" s="1"/>
      <c r="E175" s="1"/>
      <c r="F175" s="1"/>
      <c r="G175" s="1"/>
      <c r="H175" s="13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hidden="1" customHeight="1" x14ac:dyDescent="0.25">
      <c r="A176" s="1"/>
      <c r="B176" s="1"/>
      <c r="C176" s="1"/>
      <c r="D176" s="1"/>
      <c r="E176" s="1"/>
      <c r="F176" s="1"/>
      <c r="G176" s="1"/>
      <c r="H176" s="13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hidden="1" customHeight="1" x14ac:dyDescent="0.25">
      <c r="A177" s="1"/>
      <c r="B177" s="1"/>
      <c r="C177" s="1"/>
      <c r="D177" s="1"/>
      <c r="E177" s="1"/>
      <c r="F177" s="1"/>
      <c r="G177" s="1"/>
      <c r="H177" s="13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hidden="1" customHeight="1" x14ac:dyDescent="0.25">
      <c r="A178" s="1"/>
      <c r="B178" s="1"/>
      <c r="C178" s="1"/>
      <c r="D178" s="1"/>
      <c r="E178" s="1"/>
      <c r="F178" s="1"/>
      <c r="G178" s="1"/>
      <c r="H178" s="13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hidden="1" customHeight="1" x14ac:dyDescent="0.25">
      <c r="A179" s="1"/>
      <c r="B179" s="1"/>
      <c r="C179" s="1"/>
      <c r="D179" s="1"/>
      <c r="E179" s="1"/>
      <c r="F179" s="1"/>
      <c r="G179" s="1"/>
      <c r="H179" s="13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hidden="1" customHeight="1" x14ac:dyDescent="0.25">
      <c r="A180" s="1"/>
      <c r="B180" s="1"/>
      <c r="C180" s="1"/>
      <c r="D180" s="1"/>
      <c r="E180" s="1"/>
      <c r="F180" s="1"/>
      <c r="G180" s="1"/>
      <c r="H180" s="13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hidden="1" customHeight="1" x14ac:dyDescent="0.25">
      <c r="A181" s="1"/>
      <c r="B181" s="1"/>
      <c r="C181" s="1"/>
      <c r="D181" s="1"/>
      <c r="E181" s="1"/>
      <c r="F181" s="1"/>
      <c r="G181" s="1"/>
      <c r="H181" s="13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hidden="1" customHeight="1" x14ac:dyDescent="0.25">
      <c r="A182" s="1"/>
      <c r="B182" s="1"/>
      <c r="C182" s="1"/>
      <c r="D182" s="1"/>
      <c r="E182" s="1"/>
      <c r="F182" s="1"/>
      <c r="G182" s="1"/>
      <c r="H182" s="13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hidden="1" customHeight="1" x14ac:dyDescent="0.25">
      <c r="A183" s="1"/>
      <c r="B183" s="1"/>
      <c r="C183" s="1"/>
      <c r="D183" s="1"/>
      <c r="E183" s="1"/>
      <c r="F183" s="1"/>
      <c r="G183" s="1"/>
      <c r="H183" s="13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hidden="1" customHeight="1" x14ac:dyDescent="0.25">
      <c r="A184" s="1"/>
      <c r="B184" s="1"/>
      <c r="C184" s="1"/>
      <c r="D184" s="1"/>
      <c r="E184" s="1"/>
      <c r="F184" s="1"/>
      <c r="G184" s="1"/>
      <c r="H184" s="13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hidden="1" customHeight="1" x14ac:dyDescent="0.25">
      <c r="A185" s="1"/>
      <c r="B185" s="1"/>
      <c r="C185" s="1"/>
      <c r="D185" s="1"/>
      <c r="E185" s="1"/>
      <c r="F185" s="1"/>
      <c r="G185" s="1"/>
      <c r="H185" s="13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hidden="1" customHeight="1" x14ac:dyDescent="0.25">
      <c r="A186" s="1"/>
      <c r="B186" s="1"/>
      <c r="C186" s="1"/>
      <c r="D186" s="1"/>
      <c r="E186" s="1"/>
      <c r="F186" s="1"/>
      <c r="G186" s="1"/>
      <c r="H186" s="13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hidden="1" customHeight="1" x14ac:dyDescent="0.25">
      <c r="A187" s="1"/>
      <c r="B187" s="1"/>
      <c r="C187" s="1"/>
      <c r="D187" s="1"/>
      <c r="E187" s="1"/>
      <c r="F187" s="1"/>
      <c r="G187" s="1"/>
      <c r="H187" s="13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hidden="1" customHeight="1" x14ac:dyDescent="0.25">
      <c r="A188" s="1"/>
      <c r="B188" s="1"/>
      <c r="C188" s="1"/>
      <c r="D188" s="1"/>
      <c r="E188" s="1"/>
      <c r="F188" s="1"/>
      <c r="G188" s="1"/>
      <c r="H188" s="13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hidden="1" customHeight="1" x14ac:dyDescent="0.25">
      <c r="A189" s="1"/>
      <c r="B189" s="1"/>
      <c r="C189" s="1"/>
      <c r="D189" s="1"/>
      <c r="E189" s="1"/>
      <c r="F189" s="1"/>
      <c r="G189" s="1"/>
      <c r="H189" s="13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hidden="1" customHeight="1" x14ac:dyDescent="0.25">
      <c r="A190" s="1"/>
      <c r="B190" s="1"/>
      <c r="C190" s="1"/>
      <c r="D190" s="1"/>
      <c r="E190" s="1"/>
      <c r="F190" s="1"/>
      <c r="G190" s="1"/>
      <c r="H190" s="13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hidden="1" customHeight="1" x14ac:dyDescent="0.25">
      <c r="A191" s="1"/>
      <c r="B191" s="1"/>
      <c r="C191" s="1"/>
      <c r="D191" s="1"/>
      <c r="E191" s="1"/>
      <c r="F191" s="1"/>
      <c r="G191" s="1"/>
      <c r="H191" s="13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hidden="1" customHeight="1" x14ac:dyDescent="0.25">
      <c r="A192" s="1"/>
      <c r="B192" s="1"/>
      <c r="C192" s="1"/>
      <c r="D192" s="1"/>
      <c r="E192" s="1"/>
      <c r="F192" s="1"/>
      <c r="G192" s="1"/>
      <c r="H192" s="13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hidden="1" customHeight="1" x14ac:dyDescent="0.25">
      <c r="A193" s="1"/>
      <c r="B193" s="1"/>
      <c r="C193" s="1"/>
      <c r="D193" s="1"/>
      <c r="E193" s="1"/>
      <c r="F193" s="1"/>
      <c r="G193" s="1"/>
      <c r="H193" s="13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hidden="1" customHeight="1" x14ac:dyDescent="0.25">
      <c r="A194" s="1"/>
      <c r="B194" s="1"/>
      <c r="C194" s="1"/>
      <c r="D194" s="1"/>
      <c r="E194" s="1"/>
      <c r="F194" s="1"/>
      <c r="G194" s="1"/>
      <c r="H194" s="13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hidden="1" customHeight="1" x14ac:dyDescent="0.25">
      <c r="A195" s="1"/>
      <c r="B195" s="1"/>
      <c r="C195" s="1"/>
      <c r="D195" s="1"/>
      <c r="E195" s="1"/>
      <c r="F195" s="1"/>
      <c r="G195" s="1"/>
      <c r="H195" s="13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hidden="1" customHeight="1" x14ac:dyDescent="0.25">
      <c r="A196" s="1"/>
      <c r="B196" s="1"/>
      <c r="C196" s="1"/>
      <c r="D196" s="1"/>
      <c r="E196" s="1"/>
      <c r="F196" s="1"/>
      <c r="G196" s="1"/>
      <c r="H196" s="13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hidden="1" customHeight="1" x14ac:dyDescent="0.25">
      <c r="A197" s="1"/>
      <c r="B197" s="1"/>
      <c r="C197" s="1"/>
      <c r="D197" s="1"/>
      <c r="E197" s="1"/>
      <c r="F197" s="1"/>
      <c r="G197" s="1"/>
      <c r="H197" s="13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hidden="1" customHeight="1" x14ac:dyDescent="0.25">
      <c r="A198" s="1"/>
      <c r="B198" s="1"/>
      <c r="C198" s="1"/>
      <c r="D198" s="1"/>
      <c r="E198" s="1"/>
      <c r="F198" s="1"/>
      <c r="G198" s="1"/>
      <c r="H198" s="13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hidden="1" customHeight="1" x14ac:dyDescent="0.25">
      <c r="A199" s="1"/>
      <c r="B199" s="1"/>
      <c r="C199" s="1"/>
      <c r="D199" s="1"/>
      <c r="E199" s="1"/>
      <c r="F199" s="1"/>
      <c r="G199" s="1"/>
      <c r="H199" s="13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hidden="1" customHeight="1" x14ac:dyDescent="0.25">
      <c r="A200" s="1"/>
      <c r="B200" s="1"/>
      <c r="C200" s="1"/>
      <c r="D200" s="1"/>
      <c r="E200" s="1"/>
      <c r="F200" s="1"/>
      <c r="G200" s="1"/>
      <c r="H200" s="13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hidden="1" customHeight="1" x14ac:dyDescent="0.25">
      <c r="A201" s="1"/>
      <c r="B201" s="1"/>
      <c r="C201" s="1"/>
      <c r="D201" s="1"/>
      <c r="E201" s="1"/>
      <c r="F201" s="1"/>
      <c r="G201" s="1"/>
      <c r="H201" s="13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hidden="1" customHeight="1" x14ac:dyDescent="0.25">
      <c r="A202" s="1"/>
      <c r="B202" s="1"/>
      <c r="C202" s="1"/>
      <c r="D202" s="1"/>
      <c r="E202" s="1"/>
      <c r="F202" s="1"/>
      <c r="G202" s="1"/>
      <c r="H202" s="13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hidden="1" customHeight="1" x14ac:dyDescent="0.25">
      <c r="A203" s="1"/>
      <c r="B203" s="1"/>
      <c r="C203" s="1"/>
      <c r="D203" s="1"/>
      <c r="E203" s="1"/>
      <c r="F203" s="1"/>
      <c r="G203" s="1"/>
      <c r="H203" s="13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hidden="1" customHeight="1" x14ac:dyDescent="0.25">
      <c r="A204" s="1"/>
      <c r="B204" s="1"/>
      <c r="C204" s="1"/>
      <c r="D204" s="1"/>
      <c r="E204" s="1"/>
      <c r="F204" s="1"/>
      <c r="G204" s="1"/>
      <c r="H204" s="13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hidden="1" customHeight="1" x14ac:dyDescent="0.25">
      <c r="A205" s="1"/>
      <c r="B205" s="1"/>
      <c r="C205" s="1"/>
      <c r="D205" s="1"/>
      <c r="E205" s="1"/>
      <c r="F205" s="1"/>
      <c r="G205" s="1"/>
      <c r="H205" s="13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hidden="1" customHeight="1" x14ac:dyDescent="0.25">
      <c r="A206" s="1"/>
      <c r="B206" s="1"/>
      <c r="C206" s="1"/>
      <c r="D206" s="1"/>
      <c r="E206" s="1"/>
      <c r="F206" s="1"/>
      <c r="G206" s="1"/>
      <c r="H206" s="13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hidden="1" customHeight="1" x14ac:dyDescent="0.25">
      <c r="A207" s="1"/>
      <c r="B207" s="1"/>
      <c r="C207" s="1"/>
      <c r="D207" s="1"/>
      <c r="E207" s="1"/>
      <c r="F207" s="1"/>
      <c r="G207" s="1"/>
      <c r="H207" s="13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hidden="1" customHeight="1" x14ac:dyDescent="0.25">
      <c r="A208" s="1"/>
      <c r="B208" s="1"/>
      <c r="C208" s="1"/>
      <c r="D208" s="1"/>
      <c r="E208" s="1"/>
      <c r="F208" s="1"/>
      <c r="G208" s="1"/>
      <c r="H208" s="13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hidden="1" customHeight="1" x14ac:dyDescent="0.25">
      <c r="A209" s="1"/>
      <c r="B209" s="1"/>
      <c r="C209" s="1"/>
      <c r="D209" s="1"/>
      <c r="E209" s="1"/>
      <c r="F209" s="1"/>
      <c r="G209" s="1"/>
      <c r="H209" s="13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hidden="1" customHeight="1" x14ac:dyDescent="0.25">
      <c r="A210" s="1"/>
      <c r="B210" s="1"/>
      <c r="C210" s="1"/>
      <c r="D210" s="1"/>
      <c r="E210" s="1"/>
      <c r="F210" s="1"/>
      <c r="G210" s="1"/>
      <c r="H210" s="13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hidden="1" customHeight="1" x14ac:dyDescent="0.25">
      <c r="A211" s="1"/>
      <c r="B211" s="1"/>
      <c r="C211" s="1"/>
      <c r="D211" s="1"/>
      <c r="E211" s="1"/>
      <c r="F211" s="1"/>
      <c r="G211" s="1"/>
      <c r="H211" s="13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hidden="1" customHeight="1" x14ac:dyDescent="0.25">
      <c r="A212" s="1"/>
      <c r="B212" s="1"/>
      <c r="C212" s="1"/>
      <c r="D212" s="1"/>
      <c r="E212" s="1"/>
      <c r="F212" s="1"/>
      <c r="G212" s="1"/>
      <c r="H212" s="13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hidden="1" customHeight="1" x14ac:dyDescent="0.25">
      <c r="A213" s="1"/>
      <c r="B213" s="1"/>
      <c r="C213" s="1"/>
      <c r="D213" s="1"/>
      <c r="E213" s="1"/>
      <c r="F213" s="1"/>
      <c r="G213" s="1"/>
      <c r="H213" s="13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hidden="1" customHeight="1" x14ac:dyDescent="0.25">
      <c r="A214" s="1"/>
      <c r="B214" s="1"/>
      <c r="C214" s="1"/>
      <c r="D214" s="1"/>
      <c r="E214" s="1"/>
      <c r="F214" s="1"/>
      <c r="G214" s="1"/>
      <c r="H214" s="13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hidden="1" customHeight="1" x14ac:dyDescent="0.25">
      <c r="A215" s="1"/>
      <c r="B215" s="1"/>
      <c r="C215" s="1"/>
      <c r="D215" s="1"/>
      <c r="E215" s="1"/>
      <c r="F215" s="1"/>
      <c r="G215" s="1"/>
      <c r="H215" s="13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hidden="1" customHeight="1" x14ac:dyDescent="0.25">
      <c r="A216" s="1"/>
      <c r="B216" s="1"/>
      <c r="C216" s="1"/>
      <c r="D216" s="1"/>
      <c r="E216" s="1"/>
      <c r="F216" s="1"/>
      <c r="G216" s="1"/>
      <c r="H216" s="13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hidden="1" customHeight="1" x14ac:dyDescent="0.25">
      <c r="A217" s="1"/>
      <c r="B217" s="1"/>
      <c r="C217" s="1"/>
      <c r="D217" s="1"/>
      <c r="E217" s="1"/>
      <c r="F217" s="1"/>
      <c r="G217" s="1"/>
      <c r="H217" s="13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hidden="1" customHeight="1" x14ac:dyDescent="0.25">
      <c r="A218" s="1"/>
      <c r="B218" s="1"/>
      <c r="C218" s="1"/>
      <c r="D218" s="1"/>
      <c r="E218" s="1"/>
      <c r="F218" s="1"/>
      <c r="G218" s="1"/>
      <c r="H218" s="13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hidden="1" customHeight="1" x14ac:dyDescent="0.25">
      <c r="A219" s="1"/>
      <c r="B219" s="1"/>
      <c r="C219" s="1"/>
      <c r="D219" s="1"/>
      <c r="E219" s="1"/>
      <c r="F219" s="1"/>
      <c r="G219" s="1"/>
      <c r="H219" s="13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hidden="1" customHeight="1" x14ac:dyDescent="0.25">
      <c r="A220" s="1"/>
      <c r="B220" s="1"/>
      <c r="C220" s="1"/>
      <c r="D220" s="1"/>
      <c r="E220" s="1"/>
      <c r="F220" s="1"/>
      <c r="G220" s="1"/>
      <c r="H220" s="13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hidden="1" customHeight="1" x14ac:dyDescent="0.25">
      <c r="A221" s="1"/>
      <c r="B221" s="1"/>
      <c r="C221" s="1"/>
      <c r="D221" s="1"/>
      <c r="E221" s="1"/>
      <c r="F221" s="1"/>
      <c r="G221" s="1"/>
      <c r="H221" s="13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hidden="1" customHeight="1" x14ac:dyDescent="0.25">
      <c r="A222" s="1"/>
      <c r="B222" s="1"/>
      <c r="C222" s="1"/>
      <c r="D222" s="1"/>
      <c r="E222" s="1"/>
      <c r="F222" s="1"/>
      <c r="G222" s="1"/>
      <c r="H222" s="13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hidden="1" customHeight="1" x14ac:dyDescent="0.25">
      <c r="A223" s="1"/>
      <c r="B223" s="1"/>
      <c r="C223" s="1"/>
      <c r="D223" s="1"/>
      <c r="E223" s="1"/>
      <c r="F223" s="1"/>
      <c r="G223" s="1"/>
      <c r="H223" s="13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hidden="1" customHeight="1" x14ac:dyDescent="0.25">
      <c r="A224" s="1"/>
      <c r="B224" s="1"/>
      <c r="C224" s="1"/>
      <c r="D224" s="1"/>
      <c r="E224" s="1"/>
      <c r="F224" s="1"/>
      <c r="G224" s="1"/>
      <c r="H224" s="13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hidden="1" customHeight="1" x14ac:dyDescent="0.25">
      <c r="A225" s="1"/>
      <c r="B225" s="1"/>
      <c r="C225" s="1"/>
      <c r="D225" s="1"/>
      <c r="E225" s="1"/>
      <c r="F225" s="1"/>
      <c r="G225" s="1"/>
      <c r="H225" s="13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hidden="1" customHeight="1" x14ac:dyDescent="0.25">
      <c r="A226" s="1"/>
      <c r="B226" s="1"/>
      <c r="C226" s="1"/>
      <c r="D226" s="1"/>
      <c r="E226" s="1"/>
      <c r="F226" s="1"/>
      <c r="G226" s="1"/>
      <c r="H226" s="13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hidden="1" customHeight="1" x14ac:dyDescent="0.25">
      <c r="A227" s="1"/>
      <c r="B227" s="1"/>
      <c r="C227" s="1"/>
      <c r="D227" s="1"/>
      <c r="E227" s="1"/>
      <c r="F227" s="1"/>
      <c r="G227" s="1"/>
      <c r="H227" s="13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hidden="1" customHeight="1" x14ac:dyDescent="0.25">
      <c r="A228" s="1"/>
      <c r="B228" s="1"/>
      <c r="C228" s="1"/>
      <c r="D228" s="1"/>
      <c r="E228" s="1"/>
      <c r="F228" s="1"/>
      <c r="G228" s="1"/>
      <c r="H228" s="13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hidden="1" customHeight="1" x14ac:dyDescent="0.25">
      <c r="A229" s="1"/>
      <c r="B229" s="1"/>
      <c r="C229" s="1"/>
      <c r="D229" s="1"/>
      <c r="E229" s="1"/>
      <c r="F229" s="1"/>
      <c r="G229" s="1"/>
      <c r="H229" s="13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hidden="1" customHeight="1" x14ac:dyDescent="0.25">
      <c r="A230" s="1"/>
      <c r="B230" s="1"/>
      <c r="C230" s="1"/>
      <c r="D230" s="1"/>
      <c r="E230" s="1"/>
      <c r="F230" s="1"/>
      <c r="G230" s="1"/>
      <c r="H230" s="13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hidden="1" customHeight="1" x14ac:dyDescent="0.25">
      <c r="A231" s="1"/>
      <c r="B231" s="1"/>
      <c r="C231" s="1"/>
      <c r="D231" s="1"/>
      <c r="E231" s="1"/>
      <c r="F231" s="1"/>
      <c r="G231" s="1"/>
      <c r="H231" s="13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hidden="1" customHeight="1" x14ac:dyDescent="0.25">
      <c r="A232" s="1"/>
      <c r="B232" s="1"/>
      <c r="C232" s="1"/>
      <c r="D232" s="1"/>
      <c r="E232" s="1"/>
      <c r="F232" s="1"/>
      <c r="G232" s="1"/>
      <c r="H232" s="13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hidden="1" customHeight="1" x14ac:dyDescent="0.25">
      <c r="A233" s="1"/>
      <c r="B233" s="1"/>
      <c r="C233" s="1"/>
      <c r="D233" s="1"/>
      <c r="E233" s="1"/>
      <c r="F233" s="1"/>
      <c r="G233" s="1"/>
      <c r="H233" s="13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hidden="1" customHeight="1" x14ac:dyDescent="0.25">
      <c r="A234" s="1"/>
      <c r="B234" s="1"/>
      <c r="C234" s="1"/>
      <c r="D234" s="1"/>
      <c r="E234" s="1"/>
      <c r="F234" s="1"/>
      <c r="G234" s="1"/>
      <c r="H234" s="13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hidden="1" customHeight="1" x14ac:dyDescent="0.25">
      <c r="A235" s="1"/>
      <c r="B235" s="1"/>
      <c r="C235" s="1"/>
      <c r="D235" s="1"/>
      <c r="E235" s="1"/>
      <c r="F235" s="1"/>
      <c r="G235" s="1"/>
      <c r="H235" s="13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hidden="1" customHeight="1" x14ac:dyDescent="0.25">
      <c r="A236" s="1"/>
      <c r="B236" s="1"/>
      <c r="C236" s="1"/>
      <c r="D236" s="1"/>
      <c r="E236" s="1"/>
      <c r="F236" s="1"/>
      <c r="G236" s="1"/>
      <c r="H236" s="13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hidden="1" customHeight="1" x14ac:dyDescent="0.25">
      <c r="A237" s="1"/>
      <c r="B237" s="1"/>
      <c r="C237" s="1"/>
      <c r="D237" s="1"/>
      <c r="E237" s="1"/>
      <c r="F237" s="1"/>
      <c r="G237" s="1"/>
      <c r="H237" s="13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hidden="1" customHeight="1" x14ac:dyDescent="0.25">
      <c r="A238" s="1"/>
      <c r="B238" s="1"/>
      <c r="C238" s="1"/>
      <c r="D238" s="1"/>
      <c r="E238" s="1"/>
      <c r="F238" s="1"/>
      <c r="G238" s="1"/>
      <c r="H238" s="13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hidden="1" customHeight="1" x14ac:dyDescent="0.25">
      <c r="A239" s="1"/>
      <c r="B239" s="1"/>
      <c r="C239" s="1"/>
      <c r="D239" s="1"/>
      <c r="E239" s="1"/>
      <c r="F239" s="1"/>
      <c r="G239" s="1"/>
      <c r="H239" s="13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hidden="1" customHeight="1" x14ac:dyDescent="0.25">
      <c r="A240" s="1"/>
      <c r="B240" s="1"/>
      <c r="C240" s="1"/>
      <c r="D240" s="1"/>
      <c r="E240" s="1"/>
      <c r="F240" s="1"/>
      <c r="G240" s="1"/>
      <c r="H240" s="13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hidden="1" customHeight="1" x14ac:dyDescent="0.25">
      <c r="A241" s="1"/>
      <c r="B241" s="1"/>
      <c r="C241" s="1"/>
      <c r="D241" s="1"/>
      <c r="E241" s="1"/>
      <c r="F241" s="1"/>
      <c r="G241" s="1"/>
      <c r="H241" s="13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hidden="1" customHeight="1" x14ac:dyDescent="0.25">
      <c r="A242" s="1"/>
      <c r="B242" s="1"/>
      <c r="C242" s="1"/>
      <c r="D242" s="1"/>
      <c r="E242" s="1"/>
      <c r="F242" s="1"/>
      <c r="G242" s="1"/>
      <c r="H242" s="13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hidden="1" customHeight="1" x14ac:dyDescent="0.25">
      <c r="A243" s="1"/>
      <c r="B243" s="1"/>
      <c r="C243" s="1"/>
      <c r="D243" s="1"/>
      <c r="E243" s="1"/>
      <c r="F243" s="1"/>
      <c r="G243" s="1"/>
      <c r="H243" s="13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hidden="1" customHeight="1" x14ac:dyDescent="0.25">
      <c r="A244" s="1"/>
      <c r="B244" s="1"/>
      <c r="C244" s="1"/>
      <c r="D244" s="1"/>
      <c r="E244" s="1"/>
      <c r="F244" s="1"/>
      <c r="G244" s="1"/>
      <c r="H244" s="13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hidden="1" customHeight="1" x14ac:dyDescent="0.25">
      <c r="A245" s="1"/>
      <c r="B245" s="1"/>
      <c r="C245" s="1"/>
      <c r="D245" s="1"/>
      <c r="E245" s="1"/>
      <c r="F245" s="1"/>
      <c r="G245" s="1"/>
      <c r="H245" s="13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hidden="1" customHeight="1" x14ac:dyDescent="0.25">
      <c r="A246" s="1"/>
      <c r="B246" s="1"/>
      <c r="C246" s="1"/>
      <c r="D246" s="1"/>
      <c r="E246" s="1"/>
      <c r="F246" s="1"/>
      <c r="G246" s="1"/>
      <c r="H246" s="13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hidden="1" customHeight="1" x14ac:dyDescent="0.25">
      <c r="A247" s="1"/>
      <c r="B247" s="1"/>
      <c r="C247" s="1"/>
      <c r="D247" s="1"/>
      <c r="E247" s="1"/>
      <c r="F247" s="1"/>
      <c r="G247" s="1"/>
      <c r="H247" s="13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hidden="1" customHeight="1" x14ac:dyDescent="0.25">
      <c r="A248" s="1"/>
      <c r="B248" s="1"/>
      <c r="C248" s="1"/>
      <c r="D248" s="1"/>
      <c r="E248" s="1"/>
      <c r="F248" s="1"/>
      <c r="G248" s="1"/>
      <c r="H248" s="13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hidden="1" customHeight="1" x14ac:dyDescent="0.25">
      <c r="A249" s="1"/>
      <c r="B249" s="1"/>
      <c r="C249" s="1"/>
      <c r="D249" s="1"/>
      <c r="E249" s="1"/>
      <c r="F249" s="1"/>
      <c r="G249" s="1"/>
      <c r="H249" s="13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hidden="1" customHeight="1" x14ac:dyDescent="0.25">
      <c r="A250" s="1"/>
      <c r="B250" s="1"/>
      <c r="C250" s="1"/>
      <c r="D250" s="1"/>
      <c r="E250" s="1"/>
      <c r="F250" s="1"/>
      <c r="G250" s="1"/>
      <c r="H250" s="13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hidden="1" customHeight="1" x14ac:dyDescent="0.25">
      <c r="A251" s="1"/>
      <c r="B251" s="1"/>
      <c r="C251" s="1"/>
      <c r="D251" s="1"/>
      <c r="E251" s="1"/>
      <c r="F251" s="1"/>
      <c r="G251" s="1"/>
      <c r="H251" s="13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hidden="1" customHeight="1" x14ac:dyDescent="0.25">
      <c r="A252" s="1"/>
      <c r="B252" s="1"/>
      <c r="C252" s="1"/>
      <c r="D252" s="1"/>
      <c r="E252" s="1"/>
      <c r="F252" s="1"/>
      <c r="G252" s="1"/>
      <c r="H252" s="13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hidden="1" customHeight="1" x14ac:dyDescent="0.25">
      <c r="A253" s="1"/>
      <c r="B253" s="1"/>
      <c r="C253" s="1"/>
      <c r="D253" s="1"/>
      <c r="E253" s="1"/>
      <c r="F253" s="1"/>
      <c r="G253" s="1"/>
      <c r="H253" s="13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hidden="1" customHeight="1" x14ac:dyDescent="0.25">
      <c r="A254" s="1"/>
      <c r="B254" s="1"/>
      <c r="C254" s="1"/>
      <c r="D254" s="1"/>
      <c r="E254" s="1"/>
      <c r="F254" s="1"/>
      <c r="G254" s="1"/>
      <c r="H254" s="13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hidden="1" customHeight="1" x14ac:dyDescent="0.25">
      <c r="A255" s="1"/>
      <c r="B255" s="1"/>
      <c r="C255" s="1"/>
      <c r="D255" s="1"/>
      <c r="E255" s="1"/>
      <c r="F255" s="1"/>
      <c r="G255" s="1"/>
      <c r="H255" s="13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hidden="1" customHeight="1" x14ac:dyDescent="0.25">
      <c r="A256" s="1"/>
      <c r="B256" s="1"/>
      <c r="C256" s="1"/>
      <c r="D256" s="1"/>
      <c r="E256" s="1"/>
      <c r="F256" s="1"/>
      <c r="G256" s="1"/>
      <c r="H256" s="13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hidden="1" customHeight="1" x14ac:dyDescent="0.25">
      <c r="A257" s="1"/>
      <c r="B257" s="1"/>
      <c r="C257" s="1"/>
      <c r="D257" s="1"/>
      <c r="E257" s="1"/>
      <c r="F257" s="1"/>
      <c r="G257" s="1"/>
      <c r="H257" s="13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hidden="1" customHeight="1" x14ac:dyDescent="0.25">
      <c r="A258" s="1"/>
      <c r="B258" s="1"/>
      <c r="C258" s="1"/>
      <c r="D258" s="1"/>
      <c r="E258" s="1"/>
      <c r="F258" s="1"/>
      <c r="G258" s="1"/>
      <c r="H258" s="13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hidden="1" customHeight="1" x14ac:dyDescent="0.25">
      <c r="A259" s="1"/>
      <c r="B259" s="1"/>
      <c r="C259" s="1"/>
      <c r="D259" s="1"/>
      <c r="E259" s="1"/>
      <c r="F259" s="1"/>
      <c r="G259" s="1"/>
      <c r="H259" s="13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hidden="1" customHeight="1" x14ac:dyDescent="0.25">
      <c r="A260" s="1"/>
      <c r="B260" s="1"/>
      <c r="C260" s="1"/>
      <c r="D260" s="1"/>
      <c r="E260" s="1"/>
      <c r="F260" s="1"/>
      <c r="G260" s="1"/>
      <c r="H260" s="13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hidden="1" customHeight="1" x14ac:dyDescent="0.25">
      <c r="A261" s="1"/>
      <c r="B261" s="1"/>
      <c r="C261" s="1"/>
      <c r="D261" s="1"/>
      <c r="E261" s="1"/>
      <c r="F261" s="1"/>
      <c r="G261" s="1"/>
      <c r="H261" s="13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hidden="1" customHeight="1" x14ac:dyDescent="0.25">
      <c r="A262" s="1"/>
      <c r="B262" s="1"/>
      <c r="C262" s="1"/>
      <c r="D262" s="1"/>
      <c r="E262" s="1"/>
      <c r="F262" s="1"/>
      <c r="G262" s="1"/>
      <c r="H262" s="13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hidden="1" customHeight="1" x14ac:dyDescent="0.25">
      <c r="A263" s="1"/>
      <c r="B263" s="1"/>
      <c r="C263" s="1"/>
      <c r="D263" s="1"/>
      <c r="E263" s="1"/>
      <c r="F263" s="1"/>
      <c r="G263" s="1"/>
      <c r="H263" s="13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hidden="1" customHeight="1" x14ac:dyDescent="0.25">
      <c r="A264" s="1"/>
      <c r="B264" s="1"/>
      <c r="C264" s="1"/>
      <c r="D264" s="1"/>
      <c r="E264" s="1"/>
      <c r="F264" s="1"/>
      <c r="G264" s="1"/>
      <c r="H264" s="13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hidden="1" customHeight="1" x14ac:dyDescent="0.25">
      <c r="A265" s="1"/>
      <c r="B265" s="1"/>
      <c r="C265" s="1"/>
      <c r="D265" s="1"/>
      <c r="E265" s="1"/>
      <c r="F265" s="1"/>
      <c r="G265" s="1"/>
      <c r="H265" s="13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hidden="1" customHeight="1" x14ac:dyDescent="0.25">
      <c r="A266" s="1"/>
      <c r="B266" s="1"/>
      <c r="C266" s="1"/>
      <c r="D266" s="1"/>
      <c r="E266" s="1"/>
      <c r="F266" s="1"/>
      <c r="G266" s="1"/>
      <c r="H266" s="13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hidden="1" customHeight="1" x14ac:dyDescent="0.25">
      <c r="A267" s="1"/>
      <c r="B267" s="1"/>
      <c r="C267" s="1"/>
      <c r="D267" s="1"/>
      <c r="E267" s="1"/>
      <c r="F267" s="1"/>
      <c r="G267" s="1"/>
      <c r="H267" s="13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hidden="1" customHeight="1" x14ac:dyDescent="0.25">
      <c r="A268" s="1"/>
      <c r="B268" s="1"/>
      <c r="C268" s="1"/>
      <c r="D268" s="1"/>
      <c r="E268" s="1"/>
      <c r="F268" s="1"/>
      <c r="G268" s="1"/>
      <c r="H268" s="13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hidden="1" customHeight="1" x14ac:dyDescent="0.25">
      <c r="A269" s="1"/>
      <c r="B269" s="1"/>
      <c r="C269" s="1"/>
      <c r="D269" s="1"/>
      <c r="E269" s="1"/>
      <c r="F269" s="1"/>
      <c r="G269" s="1"/>
      <c r="H269" s="13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hidden="1" customHeight="1" x14ac:dyDescent="0.25">
      <c r="A270" s="1"/>
      <c r="B270" s="1"/>
      <c r="C270" s="1"/>
      <c r="D270" s="1"/>
      <c r="E270" s="1"/>
      <c r="F270" s="1"/>
      <c r="G270" s="1"/>
      <c r="H270" s="13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hidden="1" customHeight="1" x14ac:dyDescent="0.25">
      <c r="A271" s="1"/>
      <c r="B271" s="1"/>
      <c r="C271" s="1"/>
      <c r="D271" s="1"/>
      <c r="E271" s="1"/>
      <c r="F271" s="1"/>
      <c r="G271" s="1"/>
      <c r="H271" s="13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hidden="1" customHeight="1" x14ac:dyDescent="0.25">
      <c r="A272" s="1"/>
      <c r="B272" s="1"/>
      <c r="C272" s="1"/>
      <c r="D272" s="1"/>
      <c r="E272" s="1"/>
      <c r="F272" s="1"/>
      <c r="G272" s="1"/>
      <c r="H272" s="13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hidden="1" customHeight="1" x14ac:dyDescent="0.25">
      <c r="A273" s="1"/>
      <c r="B273" s="1"/>
      <c r="C273" s="1"/>
      <c r="D273" s="1"/>
      <c r="E273" s="1"/>
      <c r="F273" s="1"/>
      <c r="G273" s="1"/>
      <c r="H273" s="13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hidden="1" customHeight="1" x14ac:dyDescent="0.25">
      <c r="A274" s="1"/>
      <c r="B274" s="1"/>
      <c r="C274" s="1"/>
      <c r="D274" s="1"/>
      <c r="E274" s="1"/>
      <c r="F274" s="1"/>
      <c r="G274" s="1"/>
      <c r="H274" s="13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hidden="1" customHeight="1" x14ac:dyDescent="0.25">
      <c r="A275" s="1"/>
      <c r="B275" s="1"/>
      <c r="C275" s="1"/>
      <c r="D275" s="1"/>
      <c r="E275" s="1"/>
      <c r="F275" s="1"/>
      <c r="G275" s="1"/>
      <c r="H275" s="13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hidden="1" customHeight="1" x14ac:dyDescent="0.25">
      <c r="A276" s="1"/>
      <c r="B276" s="1"/>
      <c r="C276" s="1"/>
      <c r="D276" s="1"/>
      <c r="E276" s="1"/>
      <c r="F276" s="1"/>
      <c r="G276" s="1"/>
      <c r="H276" s="13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hidden="1" customHeight="1" x14ac:dyDescent="0.25">
      <c r="A277" s="1"/>
      <c r="B277" s="1"/>
      <c r="C277" s="1"/>
      <c r="D277" s="1"/>
      <c r="E277" s="1"/>
      <c r="F277" s="1"/>
      <c r="G277" s="1"/>
      <c r="H277" s="13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hidden="1" customHeight="1" x14ac:dyDescent="0.25">
      <c r="A278" s="1"/>
      <c r="B278" s="1"/>
      <c r="C278" s="1"/>
      <c r="D278" s="1"/>
      <c r="E278" s="1"/>
      <c r="F278" s="1"/>
      <c r="G278" s="1"/>
      <c r="H278" s="13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hidden="1" customHeight="1" x14ac:dyDescent="0.25">
      <c r="A279" s="1"/>
      <c r="B279" s="1"/>
      <c r="C279" s="1"/>
      <c r="D279" s="1"/>
      <c r="E279" s="1"/>
      <c r="F279" s="1"/>
      <c r="G279" s="1"/>
      <c r="H279" s="13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hidden="1" customHeight="1" x14ac:dyDescent="0.25">
      <c r="A280" s="1"/>
      <c r="B280" s="1"/>
      <c r="C280" s="1"/>
      <c r="D280" s="1"/>
      <c r="E280" s="1"/>
      <c r="F280" s="1"/>
      <c r="G280" s="1"/>
      <c r="H280" s="13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hidden="1" customHeight="1" x14ac:dyDescent="0.25">
      <c r="A281" s="1"/>
      <c r="B281" s="1"/>
      <c r="C281" s="1"/>
      <c r="D281" s="1"/>
      <c r="E281" s="1"/>
      <c r="F281" s="1"/>
      <c r="G281" s="1"/>
      <c r="H281" s="13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hidden="1" customHeight="1" x14ac:dyDescent="0.25">
      <c r="A282" s="1"/>
      <c r="B282" s="1"/>
      <c r="C282" s="1"/>
      <c r="D282" s="1"/>
      <c r="E282" s="1"/>
      <c r="F282" s="1"/>
      <c r="G282" s="1"/>
      <c r="H282" s="13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hidden="1" customHeight="1" x14ac:dyDescent="0.25">
      <c r="A283" s="1"/>
      <c r="B283" s="1"/>
      <c r="C283" s="1"/>
      <c r="D283" s="1"/>
      <c r="E283" s="1"/>
      <c r="F283" s="1"/>
      <c r="G283" s="1"/>
      <c r="H283" s="13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hidden="1" customHeight="1" x14ac:dyDescent="0.25">
      <c r="A284" s="1"/>
      <c r="B284" s="1"/>
      <c r="C284" s="1"/>
      <c r="D284" s="1"/>
      <c r="E284" s="1"/>
      <c r="F284" s="1"/>
      <c r="G284" s="1"/>
      <c r="H284" s="13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hidden="1" customHeight="1" x14ac:dyDescent="0.25">
      <c r="A285" s="1"/>
      <c r="B285" s="1"/>
      <c r="C285" s="1"/>
      <c r="D285" s="1"/>
      <c r="E285" s="1"/>
      <c r="F285" s="1"/>
      <c r="G285" s="1"/>
      <c r="H285" s="13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hidden="1" customHeight="1" x14ac:dyDescent="0.25">
      <c r="A286" s="1"/>
      <c r="B286" s="1"/>
      <c r="C286" s="1"/>
      <c r="D286" s="1"/>
      <c r="E286" s="1"/>
      <c r="F286" s="1"/>
      <c r="G286" s="1"/>
      <c r="H286" s="13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hidden="1" customHeight="1" x14ac:dyDescent="0.25">
      <c r="A287" s="1"/>
      <c r="B287" s="1"/>
      <c r="C287" s="1"/>
      <c r="D287" s="1"/>
      <c r="E287" s="1"/>
      <c r="F287" s="1"/>
      <c r="G287" s="1"/>
      <c r="H287" s="13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hidden="1" customHeight="1" x14ac:dyDescent="0.25">
      <c r="A288" s="1"/>
      <c r="B288" s="1"/>
      <c r="C288" s="1"/>
      <c r="D288" s="1"/>
      <c r="E288" s="1"/>
      <c r="F288" s="1"/>
      <c r="G288" s="1"/>
      <c r="H288" s="13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hidden="1" customHeight="1" x14ac:dyDescent="0.25">
      <c r="A289" s="1"/>
      <c r="B289" s="1"/>
      <c r="C289" s="1"/>
      <c r="D289" s="1"/>
      <c r="E289" s="1"/>
      <c r="F289" s="1"/>
      <c r="G289" s="1"/>
      <c r="H289" s="13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hidden="1" customHeight="1" x14ac:dyDescent="0.25">
      <c r="A290" s="1"/>
      <c r="B290" s="1"/>
      <c r="C290" s="1"/>
      <c r="D290" s="1"/>
      <c r="E290" s="1"/>
      <c r="F290" s="1"/>
      <c r="G290" s="1"/>
      <c r="H290" s="13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hidden="1" customHeight="1" x14ac:dyDescent="0.25">
      <c r="A291" s="1"/>
      <c r="B291" s="1"/>
      <c r="C291" s="1"/>
      <c r="D291" s="1"/>
      <c r="E291" s="1"/>
      <c r="F291" s="1"/>
      <c r="G291" s="1"/>
      <c r="H291" s="13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hidden="1" customHeight="1" x14ac:dyDescent="0.25">
      <c r="A292" s="1"/>
      <c r="B292" s="1"/>
      <c r="C292" s="1"/>
      <c r="D292" s="1"/>
      <c r="E292" s="1"/>
      <c r="F292" s="1"/>
      <c r="G292" s="1"/>
      <c r="H292" s="13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hidden="1" customHeight="1" x14ac:dyDescent="0.25">
      <c r="A293" s="1"/>
      <c r="B293" s="1"/>
      <c r="C293" s="1"/>
      <c r="D293" s="1"/>
      <c r="E293" s="1"/>
      <c r="F293" s="1"/>
      <c r="G293" s="1"/>
      <c r="H293" s="13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hidden="1" customHeight="1" x14ac:dyDescent="0.25">
      <c r="A294" s="1"/>
      <c r="B294" s="1"/>
      <c r="C294" s="1"/>
      <c r="D294" s="1"/>
      <c r="E294" s="1"/>
      <c r="F294" s="1"/>
      <c r="G294" s="1"/>
      <c r="H294" s="13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hidden="1" customHeight="1" x14ac:dyDescent="0.25">
      <c r="A295" s="1"/>
      <c r="B295" s="1"/>
      <c r="C295" s="1"/>
      <c r="D295" s="1"/>
      <c r="E295" s="1"/>
      <c r="F295" s="1"/>
      <c r="G295" s="1"/>
      <c r="H295" s="13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hidden="1" customHeight="1" x14ac:dyDescent="0.25">
      <c r="A296" s="1"/>
      <c r="B296" s="1"/>
      <c r="C296" s="1"/>
      <c r="D296" s="1"/>
      <c r="E296" s="1"/>
      <c r="F296" s="1"/>
      <c r="G296" s="1"/>
      <c r="H296" s="13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hidden="1" customHeight="1" x14ac:dyDescent="0.25">
      <c r="A297" s="1"/>
      <c r="B297" s="1"/>
      <c r="C297" s="1"/>
      <c r="D297" s="1"/>
      <c r="E297" s="1"/>
      <c r="F297" s="1"/>
      <c r="G297" s="1"/>
      <c r="H297" s="13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hidden="1" customHeight="1" x14ac:dyDescent="0.25">
      <c r="A298" s="1"/>
      <c r="B298" s="1"/>
      <c r="C298" s="1"/>
      <c r="D298" s="1"/>
      <c r="E298" s="1"/>
      <c r="F298" s="1"/>
      <c r="G298" s="1"/>
      <c r="H298" s="13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hidden="1" customHeight="1" x14ac:dyDescent="0.25">
      <c r="A299" s="1"/>
      <c r="B299" s="1"/>
      <c r="C299" s="1"/>
      <c r="D299" s="1"/>
      <c r="E299" s="1"/>
      <c r="F299" s="1"/>
      <c r="G299" s="1"/>
      <c r="H299" s="13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hidden="1" customHeight="1" x14ac:dyDescent="0.25">
      <c r="A300" s="1"/>
      <c r="B300" s="1"/>
      <c r="C300" s="1"/>
      <c r="D300" s="1"/>
      <c r="E300" s="1"/>
      <c r="F300" s="1"/>
      <c r="G300" s="1"/>
      <c r="H300" s="13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hidden="1" customHeight="1" x14ac:dyDescent="0.25">
      <c r="A301" s="1"/>
      <c r="B301" s="1"/>
      <c r="C301" s="1"/>
      <c r="D301" s="1"/>
      <c r="E301" s="1"/>
      <c r="F301" s="1"/>
      <c r="G301" s="1"/>
      <c r="H301" s="13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hidden="1" customHeight="1" x14ac:dyDescent="0.25">
      <c r="A302" s="1"/>
      <c r="B302" s="1"/>
      <c r="C302" s="1"/>
      <c r="D302" s="1"/>
      <c r="E302" s="1"/>
      <c r="F302" s="1"/>
      <c r="G302" s="1"/>
      <c r="H302" s="13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hidden="1" customHeight="1" x14ac:dyDescent="0.25">
      <c r="A303" s="1"/>
      <c r="B303" s="1"/>
      <c r="C303" s="1"/>
      <c r="D303" s="1"/>
      <c r="E303" s="1"/>
      <c r="F303" s="1"/>
      <c r="G303" s="1"/>
      <c r="H303" s="13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hidden="1" customHeight="1" x14ac:dyDescent="0.25">
      <c r="A304" s="1"/>
      <c r="B304" s="1"/>
      <c r="C304" s="1"/>
      <c r="D304" s="1"/>
      <c r="E304" s="1"/>
      <c r="F304" s="1"/>
      <c r="G304" s="1"/>
      <c r="H304" s="13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hidden="1" customHeight="1" x14ac:dyDescent="0.25">
      <c r="A305" s="1"/>
      <c r="B305" s="1"/>
      <c r="C305" s="1"/>
      <c r="D305" s="1"/>
      <c r="E305" s="1"/>
      <c r="F305" s="1"/>
      <c r="G305" s="1"/>
      <c r="H305" s="13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hidden="1" customHeight="1" x14ac:dyDescent="0.25">
      <c r="A306" s="1"/>
      <c r="B306" s="1"/>
      <c r="C306" s="1"/>
      <c r="D306" s="1"/>
      <c r="E306" s="1"/>
      <c r="F306" s="1"/>
      <c r="G306" s="1"/>
      <c r="H306" s="13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hidden="1" customHeight="1" x14ac:dyDescent="0.25">
      <c r="A307" s="1"/>
      <c r="B307" s="1"/>
      <c r="C307" s="1"/>
      <c r="D307" s="1"/>
      <c r="E307" s="1"/>
      <c r="F307" s="1"/>
      <c r="G307" s="1"/>
      <c r="H307" s="13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hidden="1" customHeight="1" x14ac:dyDescent="0.25">
      <c r="A308" s="1"/>
      <c r="B308" s="1"/>
      <c r="C308" s="1"/>
      <c r="D308" s="1"/>
      <c r="E308" s="1"/>
      <c r="F308" s="1"/>
      <c r="G308" s="1"/>
      <c r="H308" s="13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hidden="1" customHeight="1" x14ac:dyDescent="0.25">
      <c r="A309" s="1"/>
      <c r="B309" s="1"/>
      <c r="C309" s="1"/>
      <c r="D309" s="1"/>
      <c r="E309" s="1"/>
      <c r="F309" s="1"/>
      <c r="G309" s="1"/>
      <c r="H309" s="13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hidden="1" customHeight="1" x14ac:dyDescent="0.25">
      <c r="A310" s="1"/>
      <c r="B310" s="1"/>
      <c r="C310" s="1"/>
      <c r="D310" s="1"/>
      <c r="E310" s="1"/>
      <c r="F310" s="1"/>
      <c r="G310" s="1"/>
      <c r="H310" s="13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hidden="1" customHeight="1" x14ac:dyDescent="0.25">
      <c r="A311" s="1"/>
      <c r="B311" s="1"/>
      <c r="C311" s="1"/>
      <c r="D311" s="1"/>
      <c r="E311" s="1"/>
      <c r="F311" s="1"/>
      <c r="G311" s="1"/>
      <c r="H311" s="13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hidden="1" customHeight="1" x14ac:dyDescent="0.25">
      <c r="A312" s="1"/>
      <c r="B312" s="1"/>
      <c r="C312" s="1"/>
      <c r="D312" s="1"/>
      <c r="E312" s="1"/>
      <c r="F312" s="1"/>
      <c r="G312" s="1"/>
      <c r="H312" s="13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hidden="1" customHeight="1" x14ac:dyDescent="0.25">
      <c r="A313" s="1"/>
      <c r="B313" s="1"/>
      <c r="C313" s="1"/>
      <c r="D313" s="1"/>
      <c r="E313" s="1"/>
      <c r="F313" s="1"/>
      <c r="G313" s="1"/>
      <c r="H313" s="13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hidden="1" customHeight="1" x14ac:dyDescent="0.25">
      <c r="A314" s="1"/>
      <c r="B314" s="1"/>
      <c r="C314" s="1"/>
      <c r="D314" s="1"/>
      <c r="E314" s="1"/>
      <c r="F314" s="1"/>
      <c r="G314" s="1"/>
      <c r="H314" s="13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hidden="1" customHeight="1" x14ac:dyDescent="0.25">
      <c r="A315" s="1"/>
      <c r="B315" s="1"/>
      <c r="C315" s="1"/>
      <c r="D315" s="1"/>
      <c r="E315" s="1"/>
      <c r="F315" s="1"/>
      <c r="G315" s="1"/>
      <c r="H315" s="13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hidden="1" customHeight="1" x14ac:dyDescent="0.25">
      <c r="A316" s="1"/>
      <c r="B316" s="1"/>
      <c r="C316" s="1"/>
      <c r="D316" s="1"/>
      <c r="E316" s="1"/>
      <c r="F316" s="1"/>
      <c r="G316" s="1"/>
      <c r="H316" s="13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hidden="1" customHeight="1" x14ac:dyDescent="0.25">
      <c r="A317" s="1"/>
      <c r="B317" s="1"/>
      <c r="C317" s="1"/>
      <c r="D317" s="1"/>
      <c r="E317" s="1"/>
      <c r="F317" s="1"/>
      <c r="G317" s="1"/>
      <c r="H317" s="13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hidden="1" customHeight="1" x14ac:dyDescent="0.25">
      <c r="A318" s="1"/>
      <c r="B318" s="1"/>
      <c r="C318" s="1"/>
      <c r="D318" s="1"/>
      <c r="E318" s="1"/>
      <c r="F318" s="1"/>
      <c r="G318" s="1"/>
      <c r="H318" s="13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hidden="1" customHeight="1" x14ac:dyDescent="0.25">
      <c r="A319" s="1"/>
      <c r="B319" s="1"/>
      <c r="C319" s="1"/>
      <c r="D319" s="1"/>
      <c r="E319" s="1"/>
      <c r="F319" s="1"/>
      <c r="G319" s="1"/>
      <c r="H319" s="13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hidden="1" customHeight="1" x14ac:dyDescent="0.25">
      <c r="A320" s="1"/>
      <c r="B320" s="1"/>
      <c r="C320" s="1"/>
      <c r="D320" s="1"/>
      <c r="E320" s="1"/>
      <c r="F320" s="1"/>
      <c r="G320" s="1"/>
      <c r="H320" s="13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hidden="1" customHeight="1" x14ac:dyDescent="0.25">
      <c r="A321" s="1"/>
      <c r="B321" s="1"/>
      <c r="C321" s="1"/>
      <c r="D321" s="1"/>
      <c r="E321" s="1"/>
      <c r="F321" s="1"/>
      <c r="G321" s="1"/>
      <c r="H321" s="13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hidden="1" customHeight="1" x14ac:dyDescent="0.25">
      <c r="A322" s="1"/>
      <c r="B322" s="1"/>
      <c r="C322" s="1"/>
      <c r="D322" s="1"/>
      <c r="E322" s="1"/>
      <c r="F322" s="1"/>
      <c r="G322" s="1"/>
      <c r="H322" s="13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hidden="1" customHeight="1" x14ac:dyDescent="0.25">
      <c r="A323" s="1"/>
      <c r="B323" s="1"/>
      <c r="C323" s="1"/>
      <c r="D323" s="1"/>
      <c r="E323" s="1"/>
      <c r="F323" s="1"/>
      <c r="G323" s="1"/>
      <c r="H323" s="13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hidden="1" customHeight="1" x14ac:dyDescent="0.25">
      <c r="A324" s="1"/>
      <c r="B324" s="1"/>
      <c r="C324" s="1"/>
      <c r="D324" s="1"/>
      <c r="E324" s="1"/>
      <c r="F324" s="1"/>
      <c r="G324" s="1"/>
      <c r="H324" s="13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hidden="1" customHeight="1" x14ac:dyDescent="0.25">
      <c r="A325" s="1"/>
      <c r="B325" s="1"/>
      <c r="C325" s="1"/>
      <c r="D325" s="1"/>
      <c r="E325" s="1"/>
      <c r="F325" s="1"/>
      <c r="G325" s="1"/>
      <c r="H325" s="13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hidden="1" customHeight="1" x14ac:dyDescent="0.25">
      <c r="A326" s="1"/>
      <c r="B326" s="1"/>
      <c r="C326" s="1"/>
      <c r="D326" s="1"/>
      <c r="E326" s="1"/>
      <c r="F326" s="1"/>
      <c r="G326" s="1"/>
      <c r="H326" s="13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hidden="1" customHeight="1" x14ac:dyDescent="0.25">
      <c r="A327" s="1"/>
      <c r="B327" s="1"/>
      <c r="C327" s="1"/>
      <c r="D327" s="1"/>
      <c r="E327" s="1"/>
      <c r="F327" s="1"/>
      <c r="G327" s="1"/>
      <c r="H327" s="13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hidden="1" customHeight="1" x14ac:dyDescent="0.25">
      <c r="A328" s="1"/>
      <c r="B328" s="1"/>
      <c r="C328" s="1"/>
      <c r="D328" s="1"/>
      <c r="E328" s="1"/>
      <c r="F328" s="1"/>
      <c r="G328" s="1"/>
      <c r="H328" s="13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hidden="1" customHeight="1" x14ac:dyDescent="0.25">
      <c r="A329" s="1"/>
      <c r="B329" s="1"/>
      <c r="C329" s="1"/>
      <c r="D329" s="1"/>
      <c r="E329" s="1"/>
      <c r="F329" s="1"/>
      <c r="G329" s="1"/>
      <c r="H329" s="13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hidden="1" customHeight="1" x14ac:dyDescent="0.25">
      <c r="A330" s="1"/>
      <c r="B330" s="1"/>
      <c r="C330" s="1"/>
      <c r="D330" s="1"/>
      <c r="E330" s="1"/>
      <c r="F330" s="1"/>
      <c r="G330" s="1"/>
      <c r="H330" s="13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hidden="1" customHeight="1" x14ac:dyDescent="0.25">
      <c r="A331" s="1"/>
      <c r="B331" s="1"/>
      <c r="C331" s="1"/>
      <c r="D331" s="1"/>
      <c r="E331" s="1"/>
      <c r="F331" s="1"/>
      <c r="G331" s="1"/>
      <c r="H331" s="13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hidden="1" customHeight="1" x14ac:dyDescent="0.25">
      <c r="A332" s="1"/>
      <c r="B332" s="1"/>
      <c r="C332" s="1"/>
      <c r="D332" s="1"/>
      <c r="E332" s="1"/>
      <c r="F332" s="1"/>
      <c r="G332" s="1"/>
      <c r="H332" s="13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hidden="1" customHeight="1" x14ac:dyDescent="0.25">
      <c r="A333" s="1"/>
      <c r="B333" s="1"/>
      <c r="C333" s="1"/>
      <c r="D333" s="1"/>
      <c r="E333" s="1"/>
      <c r="F333" s="1"/>
      <c r="G333" s="1"/>
      <c r="H333" s="13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hidden="1" customHeight="1" x14ac:dyDescent="0.25">
      <c r="A334" s="1"/>
      <c r="B334" s="1"/>
      <c r="C334" s="1"/>
      <c r="D334" s="1"/>
      <c r="E334" s="1"/>
      <c r="F334" s="1"/>
      <c r="G334" s="1"/>
      <c r="H334" s="13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hidden="1" customHeight="1" x14ac:dyDescent="0.25">
      <c r="A335" s="1"/>
      <c r="B335" s="1"/>
      <c r="C335" s="1"/>
      <c r="D335" s="1"/>
      <c r="E335" s="1"/>
      <c r="F335" s="1"/>
      <c r="G335" s="1"/>
      <c r="H335" s="13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hidden="1" customHeight="1" x14ac:dyDescent="0.25">
      <c r="A336" s="1"/>
      <c r="B336" s="1"/>
      <c r="C336" s="1"/>
      <c r="D336" s="1"/>
      <c r="E336" s="1"/>
      <c r="F336" s="1"/>
      <c r="G336" s="1"/>
      <c r="H336" s="13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hidden="1" customHeight="1" x14ac:dyDescent="0.25">
      <c r="A337" s="1"/>
      <c r="B337" s="1"/>
      <c r="C337" s="1"/>
      <c r="D337" s="1"/>
      <c r="E337" s="1"/>
      <c r="F337" s="1"/>
      <c r="G337" s="1"/>
      <c r="H337" s="13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hidden="1" customHeight="1" x14ac:dyDescent="0.25">
      <c r="A338" s="1"/>
      <c r="B338" s="1"/>
      <c r="C338" s="1"/>
      <c r="D338" s="1"/>
      <c r="E338" s="1"/>
      <c r="F338" s="1"/>
      <c r="G338" s="1"/>
      <c r="H338" s="13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hidden="1" customHeight="1" x14ac:dyDescent="0.25">
      <c r="A339" s="1"/>
      <c r="B339" s="1"/>
      <c r="C339" s="1"/>
      <c r="D339" s="1"/>
      <c r="E339" s="1"/>
      <c r="F339" s="1"/>
      <c r="G339" s="1"/>
      <c r="H339" s="13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hidden="1" customHeight="1" x14ac:dyDescent="0.25">
      <c r="A340" s="1"/>
      <c r="B340" s="1"/>
      <c r="C340" s="1"/>
      <c r="D340" s="1"/>
      <c r="E340" s="1"/>
      <c r="F340" s="1"/>
      <c r="G340" s="1"/>
      <c r="H340" s="13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hidden="1" customHeight="1" x14ac:dyDescent="0.25">
      <c r="A341" s="1"/>
      <c r="B341" s="1"/>
      <c r="C341" s="1"/>
      <c r="D341" s="1"/>
      <c r="E341" s="1"/>
      <c r="F341" s="1"/>
      <c r="G341" s="1"/>
      <c r="H341" s="13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hidden="1" customHeight="1" x14ac:dyDescent="0.25">
      <c r="A342" s="1"/>
      <c r="B342" s="1"/>
      <c r="C342" s="1"/>
      <c r="D342" s="1"/>
      <c r="E342" s="1"/>
      <c r="F342" s="1"/>
      <c r="G342" s="1"/>
      <c r="H342" s="13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hidden="1" customHeight="1" x14ac:dyDescent="0.25">
      <c r="A343" s="1"/>
      <c r="B343" s="1"/>
      <c r="C343" s="1"/>
      <c r="D343" s="1"/>
      <c r="E343" s="1"/>
      <c r="F343" s="1"/>
      <c r="G343" s="1"/>
      <c r="H343" s="13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hidden="1" customHeight="1" x14ac:dyDescent="0.25">
      <c r="A344" s="1"/>
      <c r="B344" s="1"/>
      <c r="C344" s="1"/>
      <c r="D344" s="1"/>
      <c r="E344" s="1"/>
      <c r="F344" s="1"/>
      <c r="G344" s="1"/>
      <c r="H344" s="13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hidden="1" customHeight="1" x14ac:dyDescent="0.25">
      <c r="A345" s="1"/>
      <c r="B345" s="1"/>
      <c r="C345" s="1"/>
      <c r="D345" s="1"/>
      <c r="E345" s="1"/>
      <c r="F345" s="1"/>
      <c r="G345" s="1"/>
      <c r="H345" s="13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hidden="1" customHeight="1" x14ac:dyDescent="0.25">
      <c r="A346" s="1"/>
      <c r="B346" s="1"/>
      <c r="C346" s="1"/>
      <c r="D346" s="1"/>
      <c r="E346" s="1"/>
      <c r="F346" s="1"/>
      <c r="G346" s="1"/>
      <c r="H346" s="13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hidden="1" customHeight="1" x14ac:dyDescent="0.25">
      <c r="A347" s="1"/>
      <c r="B347" s="1"/>
      <c r="C347" s="1"/>
      <c r="D347" s="1"/>
      <c r="E347" s="1"/>
      <c r="F347" s="1"/>
      <c r="G347" s="1"/>
      <c r="H347" s="13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hidden="1" customHeight="1" x14ac:dyDescent="0.25">
      <c r="A348" s="1"/>
      <c r="B348" s="1"/>
      <c r="C348" s="1"/>
      <c r="D348" s="1"/>
      <c r="E348" s="1"/>
      <c r="F348" s="1"/>
      <c r="G348" s="1"/>
      <c r="H348" s="13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hidden="1" customHeight="1" x14ac:dyDescent="0.25">
      <c r="A349" s="1"/>
      <c r="B349" s="1"/>
      <c r="C349" s="1"/>
      <c r="D349" s="1"/>
      <c r="E349" s="1"/>
      <c r="F349" s="1"/>
      <c r="G349" s="1"/>
      <c r="H349" s="13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hidden="1" customHeight="1" x14ac:dyDescent="0.25">
      <c r="A350" s="1"/>
      <c r="B350" s="1"/>
      <c r="C350" s="1"/>
      <c r="D350" s="1"/>
      <c r="E350" s="1"/>
      <c r="F350" s="1"/>
      <c r="G350" s="1"/>
      <c r="H350" s="13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hidden="1" customHeight="1" x14ac:dyDescent="0.25">
      <c r="A351" s="1"/>
      <c r="B351" s="1"/>
      <c r="C351" s="1"/>
      <c r="D351" s="1"/>
      <c r="E351" s="1"/>
      <c r="F351" s="1"/>
      <c r="G351" s="1"/>
      <c r="H351" s="13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hidden="1" customHeight="1" x14ac:dyDescent="0.25">
      <c r="A352" s="1"/>
      <c r="B352" s="1"/>
      <c r="C352" s="1"/>
      <c r="D352" s="1"/>
      <c r="E352" s="1"/>
      <c r="F352" s="1"/>
      <c r="G352" s="1"/>
      <c r="H352" s="13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hidden="1" customHeight="1" x14ac:dyDescent="0.25">
      <c r="A353" s="1"/>
      <c r="B353" s="1"/>
      <c r="C353" s="1"/>
      <c r="D353" s="1"/>
      <c r="E353" s="1"/>
      <c r="F353" s="1"/>
      <c r="G353" s="1"/>
      <c r="H353" s="13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hidden="1" customHeight="1" x14ac:dyDescent="0.25">
      <c r="A354" s="1"/>
      <c r="B354" s="1"/>
      <c r="C354" s="1"/>
      <c r="D354" s="1"/>
      <c r="E354" s="1"/>
      <c r="F354" s="1"/>
      <c r="G354" s="1"/>
      <c r="H354" s="13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hidden="1" customHeight="1" x14ac:dyDescent="0.25">
      <c r="A355" s="1"/>
      <c r="B355" s="1"/>
      <c r="C355" s="1"/>
      <c r="D355" s="1"/>
      <c r="E355" s="1"/>
      <c r="F355" s="1"/>
      <c r="G355" s="1"/>
      <c r="H355" s="13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hidden="1" customHeight="1" x14ac:dyDescent="0.25">
      <c r="A356" s="1"/>
      <c r="B356" s="1"/>
      <c r="C356" s="1"/>
      <c r="D356" s="1"/>
      <c r="E356" s="1"/>
      <c r="F356" s="1"/>
      <c r="G356" s="1"/>
      <c r="H356" s="13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hidden="1" customHeight="1" x14ac:dyDescent="0.25">
      <c r="A357" s="1"/>
      <c r="B357" s="1"/>
      <c r="C357" s="1"/>
      <c r="D357" s="1"/>
      <c r="E357" s="1"/>
      <c r="F357" s="1"/>
      <c r="G357" s="1"/>
      <c r="H357" s="13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hidden="1" customHeight="1" x14ac:dyDescent="0.25">
      <c r="A358" s="1"/>
      <c r="B358" s="1"/>
      <c r="C358" s="1"/>
      <c r="D358" s="1"/>
      <c r="E358" s="1"/>
      <c r="F358" s="1"/>
      <c r="G358" s="1"/>
      <c r="H358" s="13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hidden="1" customHeight="1" x14ac:dyDescent="0.25">
      <c r="A359" s="1"/>
      <c r="B359" s="1"/>
      <c r="C359" s="1"/>
      <c r="D359" s="1"/>
      <c r="E359" s="1"/>
      <c r="F359" s="1"/>
      <c r="G359" s="1"/>
      <c r="H359" s="13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hidden="1" customHeight="1" x14ac:dyDescent="0.25">
      <c r="A360" s="1"/>
      <c r="B360" s="1"/>
      <c r="C360" s="1"/>
      <c r="D360" s="1"/>
      <c r="E360" s="1"/>
      <c r="F360" s="1"/>
      <c r="G360" s="1"/>
      <c r="H360" s="13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hidden="1" customHeight="1" x14ac:dyDescent="0.25">
      <c r="A361" s="1"/>
      <c r="B361" s="1"/>
      <c r="C361" s="1"/>
      <c r="D361" s="1"/>
      <c r="E361" s="1"/>
      <c r="F361" s="1"/>
      <c r="G361" s="1"/>
      <c r="H361" s="13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hidden="1" customHeight="1" x14ac:dyDescent="0.25">
      <c r="A362" s="1"/>
      <c r="B362" s="1"/>
      <c r="C362" s="1"/>
      <c r="D362" s="1"/>
      <c r="E362" s="1"/>
      <c r="F362" s="1"/>
      <c r="G362" s="1"/>
      <c r="H362" s="13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hidden="1" customHeight="1" x14ac:dyDescent="0.25">
      <c r="A363" s="1"/>
      <c r="B363" s="1"/>
      <c r="C363" s="1"/>
      <c r="D363" s="1"/>
      <c r="E363" s="1"/>
      <c r="F363" s="1"/>
      <c r="G363" s="1"/>
      <c r="H363" s="13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hidden="1" customHeight="1" x14ac:dyDescent="0.25">
      <c r="A364" s="1"/>
      <c r="B364" s="1"/>
      <c r="C364" s="1"/>
      <c r="D364" s="1"/>
      <c r="E364" s="1"/>
      <c r="F364" s="1"/>
      <c r="G364" s="1"/>
      <c r="H364" s="13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hidden="1" customHeight="1" x14ac:dyDescent="0.25">
      <c r="A365" s="1"/>
      <c r="B365" s="1"/>
      <c r="C365" s="1"/>
      <c r="D365" s="1"/>
      <c r="E365" s="1"/>
      <c r="F365" s="1"/>
      <c r="G365" s="1"/>
      <c r="H365" s="13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hidden="1" customHeight="1" x14ac:dyDescent="0.25">
      <c r="A366" s="1"/>
      <c r="B366" s="1"/>
      <c r="C366" s="1"/>
      <c r="D366" s="1"/>
      <c r="E366" s="1"/>
      <c r="F366" s="1"/>
      <c r="G366" s="1"/>
      <c r="H366" s="13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hidden="1" customHeight="1" x14ac:dyDescent="0.25">
      <c r="A367" s="1"/>
      <c r="B367" s="1"/>
      <c r="C367" s="1"/>
      <c r="D367" s="1"/>
      <c r="E367" s="1"/>
      <c r="F367" s="1"/>
      <c r="G367" s="1"/>
      <c r="H367" s="13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hidden="1" customHeight="1" x14ac:dyDescent="0.25">
      <c r="A368" s="1"/>
      <c r="B368" s="1"/>
      <c r="C368" s="1"/>
      <c r="D368" s="1"/>
      <c r="E368" s="1"/>
      <c r="F368" s="1"/>
      <c r="G368" s="1"/>
      <c r="H368" s="13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hidden="1" customHeight="1" x14ac:dyDescent="0.25">
      <c r="A369" s="1"/>
      <c r="B369" s="1"/>
      <c r="C369" s="1"/>
      <c r="D369" s="1"/>
      <c r="E369" s="1"/>
      <c r="F369" s="1"/>
      <c r="G369" s="1"/>
      <c r="H369" s="13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hidden="1" customHeight="1" x14ac:dyDescent="0.25">
      <c r="A370" s="1"/>
      <c r="B370" s="1"/>
      <c r="C370" s="1"/>
      <c r="D370" s="1"/>
      <c r="E370" s="1"/>
      <c r="F370" s="1"/>
      <c r="G370" s="1"/>
      <c r="H370" s="13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hidden="1" customHeight="1" x14ac:dyDescent="0.25">
      <c r="A371" s="1"/>
      <c r="B371" s="1"/>
      <c r="C371" s="1"/>
      <c r="D371" s="1"/>
      <c r="E371" s="1"/>
      <c r="F371" s="1"/>
      <c r="G371" s="1"/>
      <c r="H371" s="13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hidden="1" customHeight="1" x14ac:dyDescent="0.25">
      <c r="A372" s="1"/>
      <c r="B372" s="1"/>
      <c r="C372" s="1"/>
      <c r="D372" s="1"/>
      <c r="E372" s="1"/>
      <c r="F372" s="1"/>
      <c r="G372" s="1"/>
      <c r="H372" s="13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hidden="1" customHeight="1" x14ac:dyDescent="0.25">
      <c r="A373" s="1"/>
      <c r="B373" s="1"/>
      <c r="C373" s="1"/>
      <c r="D373" s="1"/>
      <c r="E373" s="1"/>
      <c r="F373" s="1"/>
      <c r="G373" s="1"/>
      <c r="H373" s="13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hidden="1" customHeight="1" x14ac:dyDescent="0.25">
      <c r="A374" s="1"/>
      <c r="B374" s="1"/>
      <c r="C374" s="1"/>
      <c r="D374" s="1"/>
      <c r="E374" s="1"/>
      <c r="F374" s="1"/>
      <c r="G374" s="1"/>
      <c r="H374" s="13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hidden="1" customHeight="1" x14ac:dyDescent="0.25">
      <c r="A375" s="1"/>
      <c r="B375" s="1"/>
      <c r="C375" s="1"/>
      <c r="D375" s="1"/>
      <c r="E375" s="1"/>
      <c r="F375" s="1"/>
      <c r="G375" s="1"/>
      <c r="H375" s="13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hidden="1" customHeight="1" x14ac:dyDescent="0.25">
      <c r="A376" s="1"/>
      <c r="B376" s="1"/>
      <c r="C376" s="1"/>
      <c r="D376" s="1"/>
      <c r="E376" s="1"/>
      <c r="F376" s="1"/>
      <c r="G376" s="1"/>
      <c r="H376" s="13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hidden="1" customHeight="1" x14ac:dyDescent="0.25">
      <c r="A377" s="1"/>
      <c r="B377" s="1"/>
      <c r="C377" s="1"/>
      <c r="D377" s="1"/>
      <c r="E377" s="1"/>
      <c r="F377" s="1"/>
      <c r="G377" s="1"/>
      <c r="H377" s="13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hidden="1" customHeight="1" x14ac:dyDescent="0.25">
      <c r="A378" s="1"/>
      <c r="B378" s="1"/>
      <c r="C378" s="1"/>
      <c r="D378" s="1"/>
      <c r="E378" s="1"/>
      <c r="F378" s="1"/>
      <c r="G378" s="1"/>
      <c r="H378" s="13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hidden="1" customHeight="1" x14ac:dyDescent="0.25">
      <c r="A379" s="1"/>
      <c r="B379" s="1"/>
      <c r="C379" s="1"/>
      <c r="D379" s="1"/>
      <c r="E379" s="1"/>
      <c r="F379" s="1"/>
      <c r="G379" s="1"/>
      <c r="H379" s="13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hidden="1" customHeight="1" x14ac:dyDescent="0.25">
      <c r="A380" s="1"/>
      <c r="B380" s="1"/>
      <c r="C380" s="1"/>
      <c r="D380" s="1"/>
      <c r="E380" s="1"/>
      <c r="F380" s="1"/>
      <c r="G380" s="1"/>
      <c r="H380" s="13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hidden="1" customHeight="1" x14ac:dyDescent="0.25">
      <c r="A381" s="1"/>
      <c r="B381" s="1"/>
      <c r="C381" s="1"/>
      <c r="D381" s="1"/>
      <c r="E381" s="1"/>
      <c r="F381" s="1"/>
      <c r="G381" s="1"/>
      <c r="H381" s="13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hidden="1" customHeight="1" x14ac:dyDescent="0.25">
      <c r="A382" s="1"/>
      <c r="B382" s="1"/>
      <c r="C382" s="1"/>
      <c r="D382" s="1"/>
      <c r="E382" s="1"/>
      <c r="F382" s="1"/>
      <c r="G382" s="1"/>
      <c r="H382" s="13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hidden="1" customHeight="1" x14ac:dyDescent="0.25">
      <c r="A383" s="1"/>
      <c r="B383" s="1"/>
      <c r="C383" s="1"/>
      <c r="D383" s="1"/>
      <c r="E383" s="1"/>
      <c r="F383" s="1"/>
      <c r="G383" s="1"/>
      <c r="H383" s="13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hidden="1" customHeight="1" x14ac:dyDescent="0.25">
      <c r="A384" s="1"/>
      <c r="B384" s="1"/>
      <c r="C384" s="1"/>
      <c r="D384" s="1"/>
      <c r="E384" s="1"/>
      <c r="F384" s="1"/>
      <c r="G384" s="1"/>
      <c r="H384" s="13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hidden="1" customHeight="1" x14ac:dyDescent="0.25">
      <c r="A385" s="1"/>
      <c r="B385" s="1"/>
      <c r="C385" s="1"/>
      <c r="D385" s="1"/>
      <c r="E385" s="1"/>
      <c r="F385" s="1"/>
      <c r="G385" s="1"/>
      <c r="H385" s="13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hidden="1" customHeight="1" x14ac:dyDescent="0.25">
      <c r="A386" s="1"/>
      <c r="B386" s="1"/>
      <c r="C386" s="1"/>
      <c r="D386" s="1"/>
      <c r="E386" s="1"/>
      <c r="F386" s="1"/>
      <c r="G386" s="1"/>
      <c r="H386" s="13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hidden="1" customHeight="1" x14ac:dyDescent="0.25">
      <c r="A387" s="1"/>
      <c r="B387" s="1"/>
      <c r="C387" s="1"/>
      <c r="D387" s="1"/>
      <c r="E387" s="1"/>
      <c r="F387" s="1"/>
      <c r="G387" s="1"/>
      <c r="H387" s="13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hidden="1" customHeight="1" x14ac:dyDescent="0.25">
      <c r="A388" s="1"/>
      <c r="B388" s="1"/>
      <c r="C388" s="1"/>
      <c r="D388" s="1"/>
      <c r="E388" s="1"/>
      <c r="F388" s="1"/>
      <c r="G388" s="1"/>
      <c r="H388" s="13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hidden="1" customHeight="1" x14ac:dyDescent="0.25">
      <c r="A389" s="1"/>
      <c r="B389" s="1"/>
      <c r="C389" s="1"/>
      <c r="D389" s="1"/>
      <c r="E389" s="1"/>
      <c r="F389" s="1"/>
      <c r="G389" s="1"/>
      <c r="H389" s="13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hidden="1" customHeight="1" x14ac:dyDescent="0.25">
      <c r="A390" s="1"/>
      <c r="B390" s="1"/>
      <c r="C390" s="1"/>
      <c r="D390" s="1"/>
      <c r="E390" s="1"/>
      <c r="F390" s="1"/>
      <c r="G390" s="1"/>
      <c r="H390" s="13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hidden="1" customHeight="1" x14ac:dyDescent="0.25">
      <c r="A391" s="1"/>
      <c r="B391" s="1"/>
      <c r="C391" s="1"/>
      <c r="D391" s="1"/>
      <c r="E391" s="1"/>
      <c r="F391" s="1"/>
      <c r="G391" s="1"/>
      <c r="H391" s="13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hidden="1" customHeight="1" x14ac:dyDescent="0.25">
      <c r="A392" s="1"/>
      <c r="B392" s="1"/>
      <c r="C392" s="1"/>
      <c r="D392" s="1"/>
      <c r="E392" s="1"/>
      <c r="F392" s="1"/>
      <c r="G392" s="1"/>
      <c r="H392" s="13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hidden="1" customHeight="1" x14ac:dyDescent="0.25">
      <c r="A393" s="1"/>
      <c r="B393" s="1"/>
      <c r="C393" s="1"/>
      <c r="D393" s="1"/>
      <c r="E393" s="1"/>
      <c r="F393" s="1"/>
      <c r="G393" s="1"/>
      <c r="H393" s="13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hidden="1" customHeight="1" x14ac:dyDescent="0.25">
      <c r="A394" s="1"/>
      <c r="B394" s="1"/>
      <c r="C394" s="1"/>
      <c r="D394" s="1"/>
      <c r="E394" s="1"/>
      <c r="F394" s="1"/>
      <c r="G394" s="1"/>
      <c r="H394" s="13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hidden="1" customHeight="1" x14ac:dyDescent="0.25">
      <c r="A395" s="1"/>
      <c r="B395" s="1"/>
      <c r="C395" s="1"/>
      <c r="D395" s="1"/>
      <c r="E395" s="1"/>
      <c r="F395" s="1"/>
      <c r="G395" s="1"/>
      <c r="H395" s="13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hidden="1" customHeight="1" x14ac:dyDescent="0.25">
      <c r="A396" s="1"/>
      <c r="B396" s="1"/>
      <c r="C396" s="1"/>
      <c r="D396" s="1"/>
      <c r="E396" s="1"/>
      <c r="F396" s="1"/>
      <c r="G396" s="1"/>
      <c r="H396" s="13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hidden="1" customHeight="1" x14ac:dyDescent="0.25">
      <c r="A397" s="1"/>
      <c r="B397" s="1"/>
      <c r="C397" s="1"/>
      <c r="D397" s="1"/>
      <c r="E397" s="1"/>
      <c r="F397" s="1"/>
      <c r="G397" s="1"/>
      <c r="H397" s="13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hidden="1" customHeight="1" x14ac:dyDescent="0.25">
      <c r="A398" s="1"/>
      <c r="B398" s="1"/>
      <c r="C398" s="1"/>
      <c r="D398" s="1"/>
      <c r="E398" s="1"/>
      <c r="F398" s="1"/>
      <c r="G398" s="1"/>
      <c r="H398" s="13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hidden="1" customHeight="1" x14ac:dyDescent="0.25">
      <c r="A399" s="1"/>
      <c r="B399" s="1"/>
      <c r="C399" s="1"/>
      <c r="D399" s="1"/>
      <c r="E399" s="1"/>
      <c r="F399" s="1"/>
      <c r="G399" s="1"/>
      <c r="H399" s="13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hidden="1" customHeight="1" x14ac:dyDescent="0.25">
      <c r="A400" s="1"/>
      <c r="B400" s="1"/>
      <c r="C400" s="1"/>
      <c r="D400" s="1"/>
      <c r="E400" s="1"/>
      <c r="F400" s="1"/>
      <c r="G400" s="1"/>
      <c r="H400" s="13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hidden="1" customHeight="1" x14ac:dyDescent="0.25">
      <c r="A401" s="1"/>
      <c r="B401" s="1"/>
      <c r="C401" s="1"/>
      <c r="D401" s="1"/>
      <c r="E401" s="1"/>
      <c r="F401" s="1"/>
      <c r="G401" s="1"/>
      <c r="H401" s="13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hidden="1" customHeight="1" x14ac:dyDescent="0.25">
      <c r="A402" s="1"/>
      <c r="B402" s="1"/>
      <c r="C402" s="1"/>
      <c r="D402" s="1"/>
      <c r="E402" s="1"/>
      <c r="F402" s="1"/>
      <c r="G402" s="1"/>
      <c r="H402" s="13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hidden="1" customHeight="1" x14ac:dyDescent="0.25">
      <c r="A403" s="1"/>
      <c r="B403" s="1"/>
      <c r="C403" s="1"/>
      <c r="D403" s="1"/>
      <c r="E403" s="1"/>
      <c r="F403" s="1"/>
      <c r="G403" s="1"/>
      <c r="H403" s="13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hidden="1" customHeight="1" x14ac:dyDescent="0.25">
      <c r="A404" s="1"/>
      <c r="B404" s="1"/>
      <c r="C404" s="1"/>
      <c r="D404" s="1"/>
      <c r="E404" s="1"/>
      <c r="F404" s="1"/>
      <c r="G404" s="1"/>
      <c r="H404" s="13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hidden="1" customHeight="1" x14ac:dyDescent="0.25">
      <c r="A405" s="1"/>
      <c r="B405" s="1"/>
      <c r="C405" s="1"/>
      <c r="D405" s="1"/>
      <c r="E405" s="1"/>
      <c r="F405" s="1"/>
      <c r="G405" s="1"/>
      <c r="H405" s="13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hidden="1" customHeight="1" x14ac:dyDescent="0.25">
      <c r="A406" s="1"/>
      <c r="B406" s="1"/>
      <c r="C406" s="1"/>
      <c r="D406" s="1"/>
      <c r="E406" s="1"/>
      <c r="F406" s="1"/>
      <c r="G406" s="1"/>
      <c r="H406" s="13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hidden="1" customHeight="1" x14ac:dyDescent="0.25">
      <c r="A407" s="1"/>
      <c r="B407" s="1"/>
      <c r="C407" s="1"/>
      <c r="D407" s="1"/>
      <c r="E407" s="1"/>
      <c r="F407" s="1"/>
      <c r="G407" s="1"/>
      <c r="H407" s="13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hidden="1" customHeight="1" x14ac:dyDescent="0.25">
      <c r="A408" s="1"/>
      <c r="B408" s="1"/>
      <c r="C408" s="1"/>
      <c r="D408" s="1"/>
      <c r="E408" s="1"/>
      <c r="F408" s="1"/>
      <c r="G408" s="1"/>
      <c r="H408" s="13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hidden="1" customHeight="1" x14ac:dyDescent="0.25">
      <c r="A409" s="1"/>
      <c r="B409" s="1"/>
      <c r="C409" s="1"/>
      <c r="D409" s="1"/>
      <c r="E409" s="1"/>
      <c r="F409" s="1"/>
      <c r="G409" s="1"/>
      <c r="H409" s="13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hidden="1" customHeight="1" x14ac:dyDescent="0.25">
      <c r="A410" s="1"/>
      <c r="B410" s="1"/>
      <c r="C410" s="1"/>
      <c r="D410" s="1"/>
      <c r="E410" s="1"/>
      <c r="F410" s="1"/>
      <c r="G410" s="1"/>
      <c r="H410" s="13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hidden="1" customHeight="1" x14ac:dyDescent="0.25">
      <c r="A411" s="1"/>
      <c r="B411" s="1"/>
      <c r="C411" s="1"/>
      <c r="D411" s="1"/>
      <c r="E411" s="1"/>
      <c r="F411" s="1"/>
      <c r="G411" s="1"/>
      <c r="H411" s="13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hidden="1" customHeight="1" x14ac:dyDescent="0.25">
      <c r="A412" s="1"/>
      <c r="B412" s="1"/>
      <c r="C412" s="1"/>
      <c r="D412" s="1"/>
      <c r="E412" s="1"/>
      <c r="F412" s="1"/>
      <c r="G412" s="1"/>
      <c r="H412" s="13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hidden="1" customHeight="1" x14ac:dyDescent="0.25">
      <c r="A413" s="1"/>
      <c r="B413" s="1"/>
      <c r="C413" s="1"/>
      <c r="D413" s="1"/>
      <c r="E413" s="1"/>
      <c r="F413" s="1"/>
      <c r="G413" s="1"/>
      <c r="H413" s="13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hidden="1" customHeight="1" x14ac:dyDescent="0.25">
      <c r="A414" s="1"/>
      <c r="B414" s="1"/>
      <c r="C414" s="1"/>
      <c r="D414" s="1"/>
      <c r="E414" s="1"/>
      <c r="F414" s="1"/>
      <c r="G414" s="1"/>
      <c r="H414" s="13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hidden="1" customHeight="1" x14ac:dyDescent="0.25">
      <c r="A415" s="1"/>
      <c r="B415" s="1"/>
      <c r="C415" s="1"/>
      <c r="D415" s="1"/>
      <c r="E415" s="1"/>
      <c r="F415" s="1"/>
      <c r="G415" s="1"/>
      <c r="H415" s="13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hidden="1" customHeight="1" x14ac:dyDescent="0.25">
      <c r="A416" s="1"/>
      <c r="B416" s="1"/>
      <c r="C416" s="1"/>
      <c r="D416" s="1"/>
      <c r="E416" s="1"/>
      <c r="F416" s="1"/>
      <c r="G416" s="1"/>
      <c r="H416" s="13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hidden="1" customHeight="1" x14ac:dyDescent="0.25">
      <c r="A417" s="1"/>
      <c r="B417" s="1"/>
      <c r="C417" s="1"/>
      <c r="D417" s="1"/>
      <c r="E417" s="1"/>
      <c r="F417" s="1"/>
      <c r="G417" s="1"/>
      <c r="H417" s="13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hidden="1" customHeight="1" x14ac:dyDescent="0.25">
      <c r="A418" s="1"/>
      <c r="B418" s="1"/>
      <c r="C418" s="1"/>
      <c r="D418" s="1"/>
      <c r="E418" s="1"/>
      <c r="F418" s="1"/>
      <c r="G418" s="1"/>
      <c r="H418" s="13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hidden="1" customHeight="1" x14ac:dyDescent="0.25">
      <c r="A419" s="1"/>
      <c r="B419" s="1"/>
      <c r="C419" s="1"/>
      <c r="D419" s="1"/>
      <c r="E419" s="1"/>
      <c r="F419" s="1"/>
      <c r="G419" s="1"/>
      <c r="H419" s="13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hidden="1" customHeight="1" x14ac:dyDescent="0.25">
      <c r="A420" s="1"/>
      <c r="B420" s="1"/>
      <c r="C420" s="1"/>
      <c r="D420" s="1"/>
      <c r="E420" s="1"/>
      <c r="F420" s="1"/>
      <c r="G420" s="1"/>
      <c r="H420" s="13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hidden="1" customHeight="1" x14ac:dyDescent="0.25">
      <c r="A421" s="1"/>
      <c r="B421" s="1"/>
      <c r="C421" s="1"/>
      <c r="D421" s="1"/>
      <c r="E421" s="1"/>
      <c r="F421" s="1"/>
      <c r="G421" s="1"/>
      <c r="H421" s="13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hidden="1" customHeight="1" x14ac:dyDescent="0.25">
      <c r="A422" s="1"/>
      <c r="B422" s="1"/>
      <c r="C422" s="1"/>
      <c r="D422" s="1"/>
      <c r="E422" s="1"/>
      <c r="F422" s="1"/>
      <c r="G422" s="1"/>
      <c r="H422" s="13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hidden="1" customHeight="1" x14ac:dyDescent="0.25">
      <c r="A423" s="1"/>
      <c r="B423" s="1"/>
      <c r="C423" s="1"/>
      <c r="D423" s="1"/>
      <c r="E423" s="1"/>
      <c r="F423" s="1"/>
      <c r="G423" s="1"/>
      <c r="H423" s="13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hidden="1" customHeight="1" x14ac:dyDescent="0.25">
      <c r="A424" s="1"/>
      <c r="B424" s="1"/>
      <c r="C424" s="1"/>
      <c r="D424" s="1"/>
      <c r="E424" s="1"/>
      <c r="F424" s="1"/>
      <c r="G424" s="1"/>
      <c r="H424" s="13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hidden="1" customHeight="1" x14ac:dyDescent="0.25">
      <c r="A425" s="1"/>
      <c r="B425" s="1"/>
      <c r="C425" s="1"/>
      <c r="D425" s="1"/>
      <c r="E425" s="1"/>
      <c r="F425" s="1"/>
      <c r="G425" s="1"/>
      <c r="H425" s="13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hidden="1" customHeight="1" x14ac:dyDescent="0.25">
      <c r="A426" s="1"/>
      <c r="B426" s="1"/>
      <c r="C426" s="1"/>
      <c r="D426" s="1"/>
      <c r="E426" s="1"/>
      <c r="F426" s="1"/>
      <c r="G426" s="1"/>
      <c r="H426" s="13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hidden="1" customHeight="1" x14ac:dyDescent="0.25">
      <c r="A427" s="1"/>
      <c r="B427" s="1"/>
      <c r="C427" s="1"/>
      <c r="D427" s="1"/>
      <c r="E427" s="1"/>
      <c r="F427" s="1"/>
      <c r="G427" s="1"/>
      <c r="H427" s="13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hidden="1" customHeight="1" x14ac:dyDescent="0.25">
      <c r="A428" s="1"/>
      <c r="B428" s="1"/>
      <c r="C428" s="1"/>
      <c r="D428" s="1"/>
      <c r="E428" s="1"/>
      <c r="F428" s="1"/>
      <c r="G428" s="1"/>
      <c r="H428" s="13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hidden="1" customHeight="1" x14ac:dyDescent="0.25">
      <c r="A429" s="1"/>
      <c r="B429" s="1"/>
      <c r="C429" s="1"/>
      <c r="D429" s="1"/>
      <c r="E429" s="1"/>
      <c r="F429" s="1"/>
      <c r="G429" s="1"/>
      <c r="H429" s="13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hidden="1" customHeight="1" x14ac:dyDescent="0.25">
      <c r="A430" s="1"/>
      <c r="B430" s="1"/>
      <c r="C430" s="1"/>
      <c r="D430" s="1"/>
      <c r="E430" s="1"/>
      <c r="F430" s="1"/>
      <c r="G430" s="1"/>
      <c r="H430" s="13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hidden="1" customHeight="1" x14ac:dyDescent="0.25">
      <c r="A431" s="1"/>
      <c r="B431" s="1"/>
      <c r="C431" s="1"/>
      <c r="D431" s="1"/>
      <c r="E431" s="1"/>
      <c r="F431" s="1"/>
      <c r="G431" s="1"/>
      <c r="H431" s="13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hidden="1" customHeight="1" x14ac:dyDescent="0.25">
      <c r="A432" s="1"/>
      <c r="B432" s="1"/>
      <c r="C432" s="1"/>
      <c r="D432" s="1"/>
      <c r="E432" s="1"/>
      <c r="F432" s="1"/>
      <c r="G432" s="1"/>
      <c r="H432" s="13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hidden="1" customHeight="1" x14ac:dyDescent="0.25">
      <c r="A433" s="1"/>
      <c r="B433" s="1"/>
      <c r="C433" s="1"/>
      <c r="D433" s="1"/>
      <c r="E433" s="1"/>
      <c r="F433" s="1"/>
      <c r="G433" s="1"/>
      <c r="H433" s="13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hidden="1" customHeight="1" x14ac:dyDescent="0.25">
      <c r="A434" s="1"/>
      <c r="B434" s="1"/>
      <c r="C434" s="1"/>
      <c r="D434" s="1"/>
      <c r="E434" s="1"/>
      <c r="F434" s="1"/>
      <c r="G434" s="1"/>
      <c r="H434" s="13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hidden="1" customHeight="1" x14ac:dyDescent="0.25">
      <c r="A435" s="1"/>
      <c r="B435" s="1"/>
      <c r="C435" s="1"/>
      <c r="D435" s="1"/>
      <c r="E435" s="1"/>
      <c r="F435" s="1"/>
      <c r="G435" s="1"/>
      <c r="H435" s="13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hidden="1" customHeight="1" x14ac:dyDescent="0.25">
      <c r="A436" s="1"/>
      <c r="B436" s="1"/>
      <c r="C436" s="1"/>
      <c r="D436" s="1"/>
      <c r="E436" s="1"/>
      <c r="F436" s="1"/>
      <c r="G436" s="1"/>
      <c r="H436" s="13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hidden="1" customHeight="1" x14ac:dyDescent="0.25">
      <c r="A437" s="1"/>
      <c r="B437" s="1"/>
      <c r="C437" s="1"/>
      <c r="D437" s="1"/>
      <c r="E437" s="1"/>
      <c r="F437" s="1"/>
      <c r="G437" s="1"/>
      <c r="H437" s="13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hidden="1" customHeight="1" x14ac:dyDescent="0.25">
      <c r="A438" s="1"/>
      <c r="B438" s="1"/>
      <c r="C438" s="1"/>
      <c r="D438" s="1"/>
      <c r="E438" s="1"/>
      <c r="F438" s="1"/>
      <c r="G438" s="1"/>
      <c r="H438" s="13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hidden="1" customHeight="1" x14ac:dyDescent="0.25">
      <c r="A439" s="1"/>
      <c r="B439" s="1"/>
      <c r="C439" s="1"/>
      <c r="D439" s="1"/>
      <c r="E439" s="1"/>
      <c r="F439" s="1"/>
      <c r="G439" s="1"/>
      <c r="H439" s="13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hidden="1" customHeight="1" x14ac:dyDescent="0.25">
      <c r="A440" s="1"/>
      <c r="B440" s="1"/>
      <c r="C440" s="1"/>
      <c r="D440" s="1"/>
      <c r="E440" s="1"/>
      <c r="F440" s="1"/>
      <c r="G440" s="1"/>
      <c r="H440" s="13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hidden="1" customHeight="1" x14ac:dyDescent="0.25">
      <c r="A441" s="1"/>
      <c r="B441" s="1"/>
      <c r="C441" s="1"/>
      <c r="D441" s="1"/>
      <c r="E441" s="1"/>
      <c r="F441" s="1"/>
      <c r="G441" s="1"/>
      <c r="H441" s="13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hidden="1" customHeight="1" x14ac:dyDescent="0.25">
      <c r="A442" s="1"/>
      <c r="B442" s="1"/>
      <c r="C442" s="1"/>
      <c r="D442" s="1"/>
      <c r="E442" s="1"/>
      <c r="F442" s="1"/>
      <c r="G442" s="1"/>
      <c r="H442" s="13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hidden="1" customHeight="1" x14ac:dyDescent="0.25">
      <c r="A443" s="1"/>
      <c r="B443" s="1"/>
      <c r="C443" s="1"/>
      <c r="D443" s="1"/>
      <c r="E443" s="1"/>
      <c r="F443" s="1"/>
      <c r="G443" s="1"/>
      <c r="H443" s="13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hidden="1" customHeight="1" x14ac:dyDescent="0.25">
      <c r="A444" s="1"/>
      <c r="B444" s="1"/>
      <c r="C444" s="1"/>
      <c r="D444" s="1"/>
      <c r="E444" s="1"/>
      <c r="F444" s="1"/>
      <c r="G444" s="1"/>
      <c r="H444" s="13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hidden="1" customHeight="1" x14ac:dyDescent="0.25">
      <c r="A445" s="1"/>
      <c r="B445" s="1"/>
      <c r="C445" s="1"/>
      <c r="D445" s="1"/>
      <c r="E445" s="1"/>
      <c r="F445" s="1"/>
      <c r="G445" s="1"/>
      <c r="H445" s="13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hidden="1" customHeight="1" x14ac:dyDescent="0.25">
      <c r="A446" s="1"/>
      <c r="B446" s="1"/>
      <c r="C446" s="1"/>
      <c r="D446" s="1"/>
      <c r="E446" s="1"/>
      <c r="F446" s="1"/>
      <c r="G446" s="1"/>
      <c r="H446" s="13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hidden="1" customHeight="1" x14ac:dyDescent="0.25">
      <c r="A447" s="1"/>
      <c r="B447" s="1"/>
      <c r="C447" s="1"/>
      <c r="D447" s="1"/>
      <c r="E447" s="1"/>
      <c r="F447" s="1"/>
      <c r="G447" s="1"/>
      <c r="H447" s="13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hidden="1" customHeight="1" x14ac:dyDescent="0.25">
      <c r="A448" s="1"/>
      <c r="B448" s="1"/>
      <c r="C448" s="1"/>
      <c r="D448" s="1"/>
      <c r="E448" s="1"/>
      <c r="F448" s="1"/>
      <c r="G448" s="1"/>
      <c r="H448" s="13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hidden="1" customHeight="1" x14ac:dyDescent="0.25">
      <c r="A449" s="1"/>
      <c r="B449" s="1"/>
      <c r="C449" s="1"/>
      <c r="D449" s="1"/>
      <c r="E449" s="1"/>
      <c r="F449" s="1"/>
      <c r="G449" s="1"/>
      <c r="H449" s="13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hidden="1" customHeight="1" x14ac:dyDescent="0.25">
      <c r="A450" s="1"/>
      <c r="B450" s="1"/>
      <c r="C450" s="1"/>
      <c r="D450" s="1"/>
      <c r="E450" s="1"/>
      <c r="F450" s="1"/>
      <c r="G450" s="1"/>
      <c r="H450" s="13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hidden="1" customHeight="1" x14ac:dyDescent="0.25">
      <c r="A451" s="1"/>
      <c r="B451" s="1"/>
      <c r="C451" s="1"/>
      <c r="D451" s="1"/>
      <c r="E451" s="1"/>
      <c r="F451" s="1"/>
      <c r="G451" s="1"/>
      <c r="H451" s="13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hidden="1" customHeight="1" x14ac:dyDescent="0.25">
      <c r="A452" s="1"/>
      <c r="B452" s="1"/>
      <c r="C452" s="1"/>
      <c r="D452" s="1"/>
      <c r="E452" s="1"/>
      <c r="F452" s="1"/>
      <c r="G452" s="1"/>
      <c r="H452" s="13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hidden="1" customHeight="1" x14ac:dyDescent="0.25">
      <c r="A453" s="1"/>
      <c r="B453" s="1"/>
      <c r="C453" s="1"/>
      <c r="D453" s="1"/>
      <c r="E453" s="1"/>
      <c r="F453" s="1"/>
      <c r="G453" s="1"/>
      <c r="H453" s="13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hidden="1" customHeight="1" x14ac:dyDescent="0.25">
      <c r="A454" s="1"/>
      <c r="B454" s="1"/>
      <c r="C454" s="1"/>
      <c r="D454" s="1"/>
      <c r="E454" s="1"/>
      <c r="F454" s="1"/>
      <c r="G454" s="1"/>
      <c r="H454" s="13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hidden="1" customHeight="1" x14ac:dyDescent="0.25">
      <c r="A455" s="1"/>
      <c r="B455" s="1"/>
      <c r="C455" s="1"/>
      <c r="D455" s="1"/>
      <c r="E455" s="1"/>
      <c r="F455" s="1"/>
      <c r="G455" s="1"/>
      <c r="H455" s="13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hidden="1" customHeight="1" x14ac:dyDescent="0.25">
      <c r="A456" s="1"/>
      <c r="B456" s="1"/>
      <c r="C456" s="1"/>
      <c r="D456" s="1"/>
      <c r="E456" s="1"/>
      <c r="F456" s="1"/>
      <c r="G456" s="1"/>
      <c r="H456" s="13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hidden="1" customHeight="1" x14ac:dyDescent="0.25">
      <c r="A457" s="1"/>
      <c r="B457" s="1"/>
      <c r="C457" s="1"/>
      <c r="D457" s="1"/>
      <c r="E457" s="1"/>
      <c r="F457" s="1"/>
      <c r="G457" s="1"/>
      <c r="H457" s="13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hidden="1" customHeight="1" x14ac:dyDescent="0.25">
      <c r="A458" s="1"/>
      <c r="B458" s="1"/>
      <c r="C458" s="1"/>
      <c r="D458" s="1"/>
      <c r="E458" s="1"/>
      <c r="F458" s="1"/>
      <c r="G458" s="1"/>
      <c r="H458" s="13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hidden="1" customHeight="1" x14ac:dyDescent="0.25">
      <c r="A459" s="1"/>
      <c r="B459" s="1"/>
      <c r="C459" s="1"/>
      <c r="D459" s="1"/>
      <c r="E459" s="1"/>
      <c r="F459" s="1"/>
      <c r="G459" s="1"/>
      <c r="H459" s="13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hidden="1" customHeight="1" x14ac:dyDescent="0.25">
      <c r="A460" s="1"/>
      <c r="B460" s="1"/>
      <c r="C460" s="1"/>
      <c r="D460" s="1"/>
      <c r="E460" s="1"/>
      <c r="F460" s="1"/>
      <c r="G460" s="1"/>
      <c r="H460" s="13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hidden="1" customHeight="1" x14ac:dyDescent="0.25">
      <c r="A461" s="1"/>
      <c r="B461" s="1"/>
      <c r="C461" s="1"/>
      <c r="D461" s="1"/>
      <c r="E461" s="1"/>
      <c r="F461" s="1"/>
      <c r="G461" s="1"/>
      <c r="H461" s="13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hidden="1" customHeight="1" x14ac:dyDescent="0.25">
      <c r="A462" s="1"/>
      <c r="B462" s="1"/>
      <c r="C462" s="1"/>
      <c r="D462" s="1"/>
      <c r="E462" s="1"/>
      <c r="F462" s="1"/>
      <c r="G462" s="1"/>
      <c r="H462" s="13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hidden="1" customHeight="1" x14ac:dyDescent="0.25">
      <c r="A463" s="1"/>
      <c r="B463" s="1"/>
      <c r="C463" s="1"/>
      <c r="D463" s="1"/>
      <c r="E463" s="1"/>
      <c r="F463" s="1"/>
      <c r="G463" s="1"/>
      <c r="H463" s="13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hidden="1" customHeight="1" x14ac:dyDescent="0.25">
      <c r="A464" s="1"/>
      <c r="B464" s="1"/>
      <c r="C464" s="1"/>
      <c r="D464" s="1"/>
      <c r="E464" s="1"/>
      <c r="F464" s="1"/>
      <c r="G464" s="1"/>
      <c r="H464" s="13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hidden="1" customHeight="1" x14ac:dyDescent="0.25">
      <c r="A465" s="1"/>
      <c r="B465" s="1"/>
      <c r="C465" s="1"/>
      <c r="D465" s="1"/>
      <c r="E465" s="1"/>
      <c r="F465" s="1"/>
      <c r="G465" s="1"/>
      <c r="H465" s="13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hidden="1" customHeight="1" x14ac:dyDescent="0.25">
      <c r="A466" s="1"/>
      <c r="B466" s="1"/>
      <c r="C466" s="1"/>
      <c r="D466" s="1"/>
      <c r="E466" s="1"/>
      <c r="F466" s="1"/>
      <c r="G466" s="1"/>
      <c r="H466" s="13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hidden="1" customHeight="1" x14ac:dyDescent="0.25">
      <c r="A467" s="1"/>
      <c r="B467" s="1"/>
      <c r="C467" s="1"/>
      <c r="D467" s="1"/>
      <c r="E467" s="1"/>
      <c r="F467" s="1"/>
      <c r="G467" s="1"/>
      <c r="H467" s="13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hidden="1" customHeight="1" x14ac:dyDescent="0.25">
      <c r="A468" s="1"/>
      <c r="B468" s="1"/>
      <c r="C468" s="1"/>
      <c r="D468" s="1"/>
      <c r="E468" s="1"/>
      <c r="F468" s="1"/>
      <c r="G468" s="1"/>
      <c r="H468" s="13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hidden="1" customHeight="1" x14ac:dyDescent="0.25">
      <c r="A469" s="1"/>
      <c r="B469" s="1"/>
      <c r="C469" s="1"/>
      <c r="D469" s="1"/>
      <c r="E469" s="1"/>
      <c r="F469" s="1"/>
      <c r="G469" s="1"/>
      <c r="H469" s="13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hidden="1" customHeight="1" x14ac:dyDescent="0.25">
      <c r="A470" s="1"/>
      <c r="B470" s="1"/>
      <c r="C470" s="1"/>
      <c r="D470" s="1"/>
      <c r="E470" s="1"/>
      <c r="F470" s="1"/>
      <c r="G470" s="1"/>
      <c r="H470" s="13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hidden="1" customHeight="1" x14ac:dyDescent="0.25">
      <c r="A471" s="1"/>
      <c r="B471" s="1"/>
      <c r="C471" s="1"/>
      <c r="D471" s="1"/>
      <c r="E471" s="1"/>
      <c r="F471" s="1"/>
      <c r="G471" s="1"/>
      <c r="H471" s="13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hidden="1" customHeight="1" x14ac:dyDescent="0.25">
      <c r="A472" s="1"/>
      <c r="B472" s="1"/>
      <c r="C472" s="1"/>
      <c r="D472" s="1"/>
      <c r="E472" s="1"/>
      <c r="F472" s="1"/>
      <c r="G472" s="1"/>
      <c r="H472" s="13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hidden="1" customHeight="1" x14ac:dyDescent="0.25">
      <c r="A473" s="1"/>
      <c r="B473" s="1"/>
      <c r="C473" s="1"/>
      <c r="D473" s="1"/>
      <c r="E473" s="1"/>
      <c r="F473" s="1"/>
      <c r="G473" s="1"/>
      <c r="H473" s="13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hidden="1" customHeight="1" x14ac:dyDescent="0.25">
      <c r="A474" s="1"/>
      <c r="B474" s="1"/>
      <c r="C474" s="1"/>
      <c r="D474" s="1"/>
      <c r="E474" s="1"/>
      <c r="F474" s="1"/>
      <c r="G474" s="1"/>
      <c r="H474" s="13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hidden="1" customHeight="1" x14ac:dyDescent="0.25">
      <c r="A475" s="1"/>
      <c r="B475" s="1"/>
      <c r="C475" s="1"/>
      <c r="D475" s="1"/>
      <c r="E475" s="1"/>
      <c r="F475" s="1"/>
      <c r="G475" s="1"/>
      <c r="H475" s="13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hidden="1" customHeight="1" x14ac:dyDescent="0.25">
      <c r="A476" s="1"/>
      <c r="B476" s="1"/>
      <c r="C476" s="1"/>
      <c r="D476" s="1"/>
      <c r="E476" s="1"/>
      <c r="F476" s="1"/>
      <c r="G476" s="1"/>
      <c r="H476" s="13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hidden="1" customHeight="1" x14ac:dyDescent="0.25">
      <c r="A477" s="1"/>
      <c r="B477" s="1"/>
      <c r="C477" s="1"/>
      <c r="D477" s="1"/>
      <c r="E477" s="1"/>
      <c r="F477" s="1"/>
      <c r="G477" s="1"/>
      <c r="H477" s="13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hidden="1" customHeight="1" x14ac:dyDescent="0.25">
      <c r="A478" s="1"/>
      <c r="B478" s="1"/>
      <c r="C478" s="1"/>
      <c r="D478" s="1"/>
      <c r="E478" s="1"/>
      <c r="F478" s="1"/>
      <c r="G478" s="1"/>
      <c r="H478" s="13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hidden="1" customHeight="1" x14ac:dyDescent="0.25">
      <c r="A479" s="1"/>
      <c r="B479" s="1"/>
      <c r="C479" s="1"/>
      <c r="D479" s="1"/>
      <c r="E479" s="1"/>
      <c r="F479" s="1"/>
      <c r="G479" s="1"/>
      <c r="H479" s="13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hidden="1" customHeight="1" x14ac:dyDescent="0.25">
      <c r="A480" s="1"/>
      <c r="B480" s="1"/>
      <c r="C480" s="1"/>
      <c r="D480" s="1"/>
      <c r="E480" s="1"/>
      <c r="F480" s="1"/>
      <c r="G480" s="1"/>
      <c r="H480" s="13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hidden="1" customHeight="1" x14ac:dyDescent="0.25">
      <c r="A481" s="1"/>
      <c r="B481" s="1"/>
      <c r="C481" s="1"/>
      <c r="D481" s="1"/>
      <c r="E481" s="1"/>
      <c r="F481" s="1"/>
      <c r="G481" s="1"/>
      <c r="H481" s="13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hidden="1" customHeight="1" x14ac:dyDescent="0.25">
      <c r="A482" s="1"/>
      <c r="B482" s="1"/>
      <c r="C482" s="1"/>
      <c r="D482" s="1"/>
      <c r="E482" s="1"/>
      <c r="F482" s="1"/>
      <c r="G482" s="1"/>
      <c r="H482" s="13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hidden="1" customHeight="1" x14ac:dyDescent="0.25">
      <c r="A483" s="1"/>
      <c r="B483" s="1"/>
      <c r="C483" s="1"/>
      <c r="D483" s="1"/>
      <c r="E483" s="1"/>
      <c r="F483" s="1"/>
      <c r="G483" s="1"/>
      <c r="H483" s="13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hidden="1" customHeight="1" x14ac:dyDescent="0.25">
      <c r="A484" s="1"/>
      <c r="B484" s="1"/>
      <c r="C484" s="1"/>
      <c r="D484" s="1"/>
      <c r="E484" s="1"/>
      <c r="F484" s="1"/>
      <c r="G484" s="1"/>
      <c r="H484" s="13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hidden="1" customHeight="1" x14ac:dyDescent="0.25">
      <c r="A485" s="1"/>
      <c r="B485" s="1"/>
      <c r="C485" s="1"/>
      <c r="D485" s="1"/>
      <c r="E485" s="1"/>
      <c r="F485" s="1"/>
      <c r="G485" s="1"/>
      <c r="H485" s="13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hidden="1" customHeight="1" x14ac:dyDescent="0.25">
      <c r="A486" s="1"/>
      <c r="B486" s="1"/>
      <c r="C486" s="1"/>
      <c r="D486" s="1"/>
      <c r="E486" s="1"/>
      <c r="F486" s="1"/>
      <c r="G486" s="1"/>
      <c r="H486" s="13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hidden="1" customHeight="1" x14ac:dyDescent="0.25">
      <c r="A487" s="1"/>
      <c r="B487" s="1"/>
      <c r="C487" s="1"/>
      <c r="D487" s="1"/>
      <c r="E487" s="1"/>
      <c r="F487" s="1"/>
      <c r="G487" s="1"/>
      <c r="H487" s="13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hidden="1" customHeight="1" x14ac:dyDescent="0.25">
      <c r="A488" s="1"/>
      <c r="B488" s="1"/>
      <c r="C488" s="1"/>
      <c r="D488" s="1"/>
      <c r="E488" s="1"/>
      <c r="F488" s="1"/>
      <c r="G488" s="1"/>
      <c r="H488" s="13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hidden="1" customHeight="1" x14ac:dyDescent="0.25">
      <c r="A489" s="1"/>
      <c r="B489" s="1"/>
      <c r="C489" s="1"/>
      <c r="D489" s="1"/>
      <c r="E489" s="1"/>
      <c r="F489" s="1"/>
      <c r="G489" s="1"/>
      <c r="H489" s="13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hidden="1" customHeight="1" x14ac:dyDescent="0.25">
      <c r="A490" s="1"/>
      <c r="B490" s="1"/>
      <c r="C490" s="1"/>
      <c r="D490" s="1"/>
      <c r="E490" s="1"/>
      <c r="F490" s="1"/>
      <c r="G490" s="1"/>
      <c r="H490" s="13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hidden="1" customHeight="1" x14ac:dyDescent="0.25">
      <c r="A491" s="1"/>
      <c r="B491" s="1"/>
      <c r="C491" s="1"/>
      <c r="D491" s="1"/>
      <c r="E491" s="1"/>
      <c r="F491" s="1"/>
      <c r="G491" s="1"/>
      <c r="H491" s="13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hidden="1" customHeight="1" x14ac:dyDescent="0.25">
      <c r="A492" s="1"/>
      <c r="B492" s="1"/>
      <c r="C492" s="1"/>
      <c r="D492" s="1"/>
      <c r="E492" s="1"/>
      <c r="F492" s="1"/>
      <c r="G492" s="1"/>
      <c r="H492" s="13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hidden="1" customHeight="1" x14ac:dyDescent="0.25">
      <c r="A493" s="1"/>
      <c r="B493" s="1"/>
      <c r="C493" s="1"/>
      <c r="D493" s="1"/>
      <c r="E493" s="1"/>
      <c r="F493" s="1"/>
      <c r="G493" s="1"/>
      <c r="H493" s="13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hidden="1" customHeight="1" x14ac:dyDescent="0.25">
      <c r="A494" s="1"/>
      <c r="B494" s="1"/>
      <c r="C494" s="1"/>
      <c r="D494" s="1"/>
      <c r="E494" s="1"/>
      <c r="F494" s="1"/>
      <c r="G494" s="1"/>
      <c r="H494" s="13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hidden="1" customHeight="1" x14ac:dyDescent="0.25">
      <c r="A495" s="1"/>
      <c r="B495" s="1"/>
      <c r="C495" s="1"/>
      <c r="D495" s="1"/>
      <c r="E495" s="1"/>
      <c r="F495" s="1"/>
      <c r="G495" s="1"/>
      <c r="H495" s="13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hidden="1" customHeight="1" x14ac:dyDescent="0.25">
      <c r="A496" s="1"/>
      <c r="B496" s="1"/>
      <c r="C496" s="1"/>
      <c r="D496" s="1"/>
      <c r="E496" s="1"/>
      <c r="F496" s="1"/>
      <c r="G496" s="1"/>
      <c r="H496" s="13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hidden="1" customHeight="1" x14ac:dyDescent="0.25">
      <c r="A497" s="1"/>
      <c r="B497" s="1"/>
      <c r="C497" s="1"/>
      <c r="D497" s="1"/>
      <c r="E497" s="1"/>
      <c r="F497" s="1"/>
      <c r="G497" s="1"/>
      <c r="H497" s="13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hidden="1" customHeight="1" x14ac:dyDescent="0.25">
      <c r="A498" s="1"/>
      <c r="B498" s="1"/>
      <c r="C498" s="1"/>
      <c r="D498" s="1"/>
      <c r="E498" s="1"/>
      <c r="F498" s="1"/>
      <c r="G498" s="1"/>
      <c r="H498" s="13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hidden="1" customHeight="1" x14ac:dyDescent="0.25">
      <c r="A499" s="1"/>
      <c r="B499" s="1"/>
      <c r="C499" s="1"/>
      <c r="D499" s="1"/>
      <c r="E499" s="1"/>
      <c r="F499" s="1"/>
      <c r="G499" s="1"/>
      <c r="H499" s="13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hidden="1" customHeight="1" x14ac:dyDescent="0.25">
      <c r="A500" s="1"/>
      <c r="B500" s="1"/>
      <c r="C500" s="1"/>
      <c r="D500" s="1"/>
      <c r="E500" s="1"/>
      <c r="F500" s="1"/>
      <c r="G500" s="1"/>
      <c r="H500" s="13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hidden="1" customHeight="1" x14ac:dyDescent="0.25">
      <c r="A501" s="1"/>
      <c r="B501" s="1"/>
      <c r="C501" s="1"/>
      <c r="D501" s="1"/>
      <c r="E501" s="1"/>
      <c r="F501" s="1"/>
      <c r="G501" s="1"/>
      <c r="H501" s="13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hidden="1" customHeight="1" x14ac:dyDescent="0.25">
      <c r="A502" s="1"/>
      <c r="B502" s="1"/>
      <c r="C502" s="1"/>
      <c r="D502" s="1"/>
      <c r="E502" s="1"/>
      <c r="F502" s="1"/>
      <c r="G502" s="1"/>
      <c r="H502" s="13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hidden="1" customHeight="1" x14ac:dyDescent="0.25">
      <c r="A503" s="1"/>
      <c r="B503" s="1"/>
      <c r="C503" s="1"/>
      <c r="D503" s="1"/>
      <c r="E503" s="1"/>
      <c r="F503" s="1"/>
      <c r="G503" s="1"/>
      <c r="H503" s="13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hidden="1" customHeight="1" x14ac:dyDescent="0.25">
      <c r="A504" s="1"/>
      <c r="B504" s="1"/>
      <c r="C504" s="1"/>
      <c r="D504" s="1"/>
      <c r="E504" s="1"/>
      <c r="F504" s="1"/>
      <c r="G504" s="1"/>
      <c r="H504" s="13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hidden="1" customHeight="1" x14ac:dyDescent="0.25">
      <c r="A505" s="1"/>
      <c r="B505" s="1"/>
      <c r="C505" s="1"/>
      <c r="D505" s="1"/>
      <c r="E505" s="1"/>
      <c r="F505" s="1"/>
      <c r="G505" s="1"/>
      <c r="H505" s="13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hidden="1" customHeight="1" x14ac:dyDescent="0.25">
      <c r="A506" s="1"/>
      <c r="B506" s="1"/>
      <c r="C506" s="1"/>
      <c r="D506" s="1"/>
      <c r="E506" s="1"/>
      <c r="F506" s="1"/>
      <c r="G506" s="1"/>
      <c r="H506" s="13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hidden="1" customHeight="1" x14ac:dyDescent="0.25">
      <c r="A507" s="1"/>
      <c r="B507" s="1"/>
      <c r="C507" s="1"/>
      <c r="D507" s="1"/>
      <c r="E507" s="1"/>
      <c r="F507" s="1"/>
      <c r="G507" s="1"/>
      <c r="H507" s="13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hidden="1" customHeight="1" x14ac:dyDescent="0.25">
      <c r="A508" s="1"/>
      <c r="B508" s="1"/>
      <c r="C508" s="1"/>
      <c r="D508" s="1"/>
      <c r="E508" s="1"/>
      <c r="F508" s="1"/>
      <c r="G508" s="1"/>
      <c r="H508" s="13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hidden="1" customHeight="1" x14ac:dyDescent="0.25">
      <c r="A509" s="1"/>
      <c r="B509" s="1"/>
      <c r="C509" s="1"/>
      <c r="D509" s="1"/>
      <c r="E509" s="1"/>
      <c r="F509" s="1"/>
      <c r="G509" s="1"/>
      <c r="H509" s="13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hidden="1" customHeight="1" x14ac:dyDescent="0.25">
      <c r="A510" s="1"/>
      <c r="B510" s="1"/>
      <c r="C510" s="1"/>
      <c r="D510" s="1"/>
      <c r="E510" s="1"/>
      <c r="F510" s="1"/>
      <c r="G510" s="1"/>
      <c r="H510" s="13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hidden="1" customHeight="1" x14ac:dyDescent="0.25">
      <c r="A511" s="1"/>
      <c r="B511" s="1"/>
      <c r="C511" s="1"/>
      <c r="D511" s="1"/>
      <c r="E511" s="1"/>
      <c r="F511" s="1"/>
      <c r="G511" s="1"/>
      <c r="H511" s="13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hidden="1" customHeight="1" x14ac:dyDescent="0.25">
      <c r="A512" s="1"/>
      <c r="B512" s="1"/>
      <c r="C512" s="1"/>
      <c r="D512" s="1"/>
      <c r="E512" s="1"/>
      <c r="F512" s="1"/>
      <c r="G512" s="1"/>
      <c r="H512" s="13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hidden="1" customHeight="1" x14ac:dyDescent="0.25">
      <c r="A513" s="1"/>
      <c r="B513" s="1"/>
      <c r="C513" s="1"/>
      <c r="D513" s="1"/>
      <c r="E513" s="1"/>
      <c r="F513" s="1"/>
      <c r="G513" s="1"/>
      <c r="H513" s="13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hidden="1" customHeight="1" x14ac:dyDescent="0.25">
      <c r="A514" s="1"/>
      <c r="B514" s="1"/>
      <c r="C514" s="1"/>
      <c r="D514" s="1"/>
      <c r="E514" s="1"/>
      <c r="F514" s="1"/>
      <c r="G514" s="1"/>
      <c r="H514" s="13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hidden="1" customHeight="1" x14ac:dyDescent="0.25">
      <c r="A515" s="1"/>
      <c r="B515" s="1"/>
      <c r="C515" s="1"/>
      <c r="D515" s="1"/>
      <c r="E515" s="1"/>
      <c r="F515" s="1"/>
      <c r="G515" s="1"/>
      <c r="H515" s="13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hidden="1" customHeight="1" x14ac:dyDescent="0.25">
      <c r="A516" s="1"/>
      <c r="B516" s="1"/>
      <c r="C516" s="1"/>
      <c r="D516" s="1"/>
      <c r="E516" s="1"/>
      <c r="F516" s="1"/>
      <c r="G516" s="1"/>
      <c r="H516" s="13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hidden="1" customHeight="1" x14ac:dyDescent="0.25">
      <c r="A517" s="1"/>
      <c r="B517" s="1"/>
      <c r="C517" s="1"/>
      <c r="D517" s="1"/>
      <c r="E517" s="1"/>
      <c r="F517" s="1"/>
      <c r="G517" s="1"/>
      <c r="H517" s="13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hidden="1" customHeight="1" x14ac:dyDescent="0.25">
      <c r="A518" s="1"/>
      <c r="B518" s="1"/>
      <c r="C518" s="1"/>
      <c r="D518" s="1"/>
      <c r="E518" s="1"/>
      <c r="F518" s="1"/>
      <c r="G518" s="1"/>
      <c r="H518" s="13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hidden="1" customHeight="1" x14ac:dyDescent="0.25">
      <c r="A519" s="1"/>
      <c r="B519" s="1"/>
      <c r="C519" s="1"/>
      <c r="D519" s="1"/>
      <c r="E519" s="1"/>
      <c r="F519" s="1"/>
      <c r="G519" s="1"/>
      <c r="H519" s="13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hidden="1" customHeight="1" x14ac:dyDescent="0.25">
      <c r="A520" s="1"/>
      <c r="B520" s="1"/>
      <c r="C520" s="1"/>
      <c r="D520" s="1"/>
      <c r="E520" s="1"/>
      <c r="F520" s="1"/>
      <c r="G520" s="1"/>
      <c r="H520" s="13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hidden="1" customHeight="1" x14ac:dyDescent="0.25">
      <c r="A521" s="1"/>
      <c r="B521" s="1"/>
      <c r="C521" s="1"/>
      <c r="D521" s="1"/>
      <c r="E521" s="1"/>
      <c r="F521" s="1"/>
      <c r="G521" s="1"/>
      <c r="H521" s="13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hidden="1" customHeight="1" x14ac:dyDescent="0.25">
      <c r="A522" s="1"/>
      <c r="B522" s="1"/>
      <c r="C522" s="1"/>
      <c r="D522" s="1"/>
      <c r="E522" s="1"/>
      <c r="F522" s="1"/>
      <c r="G522" s="1"/>
      <c r="H522" s="13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hidden="1" customHeight="1" x14ac:dyDescent="0.25">
      <c r="A523" s="1"/>
      <c r="B523" s="1"/>
      <c r="C523" s="1"/>
      <c r="D523" s="1"/>
      <c r="E523" s="1"/>
      <c r="F523" s="1"/>
      <c r="G523" s="1"/>
      <c r="H523" s="13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hidden="1" customHeight="1" x14ac:dyDescent="0.25">
      <c r="A524" s="1"/>
      <c r="B524" s="1"/>
      <c r="C524" s="1"/>
      <c r="D524" s="1"/>
      <c r="E524" s="1"/>
      <c r="F524" s="1"/>
      <c r="G524" s="1"/>
      <c r="H524" s="13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hidden="1" customHeight="1" x14ac:dyDescent="0.25">
      <c r="A525" s="1"/>
      <c r="B525" s="1"/>
      <c r="C525" s="1"/>
      <c r="D525" s="1"/>
      <c r="E525" s="1"/>
      <c r="F525" s="1"/>
      <c r="G525" s="1"/>
      <c r="H525" s="13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hidden="1" customHeight="1" x14ac:dyDescent="0.25">
      <c r="A526" s="1"/>
      <c r="B526" s="1"/>
      <c r="C526" s="1"/>
      <c r="D526" s="1"/>
      <c r="E526" s="1"/>
      <c r="F526" s="1"/>
      <c r="G526" s="1"/>
      <c r="H526" s="13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hidden="1" customHeight="1" x14ac:dyDescent="0.25">
      <c r="A527" s="1"/>
      <c r="B527" s="1"/>
      <c r="C527" s="1"/>
      <c r="D527" s="1"/>
      <c r="E527" s="1"/>
      <c r="F527" s="1"/>
      <c r="G527" s="1"/>
      <c r="H527" s="13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hidden="1" customHeight="1" x14ac:dyDescent="0.25">
      <c r="A528" s="1"/>
      <c r="B528" s="1"/>
      <c r="C528" s="1"/>
      <c r="D528" s="1"/>
      <c r="E528" s="1"/>
      <c r="F528" s="1"/>
      <c r="G528" s="1"/>
      <c r="H528" s="13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hidden="1" customHeight="1" x14ac:dyDescent="0.25">
      <c r="A529" s="1"/>
      <c r="B529" s="1"/>
      <c r="C529" s="1"/>
      <c r="D529" s="1"/>
      <c r="E529" s="1"/>
      <c r="F529" s="1"/>
      <c r="G529" s="1"/>
      <c r="H529" s="13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hidden="1" customHeight="1" x14ac:dyDescent="0.25">
      <c r="A530" s="1"/>
      <c r="B530" s="1"/>
      <c r="C530" s="1"/>
      <c r="D530" s="1"/>
      <c r="E530" s="1"/>
      <c r="F530" s="1"/>
      <c r="G530" s="1"/>
      <c r="H530" s="13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hidden="1" customHeight="1" x14ac:dyDescent="0.25">
      <c r="A531" s="1"/>
      <c r="B531" s="1"/>
      <c r="C531" s="1"/>
      <c r="D531" s="1"/>
      <c r="E531" s="1"/>
      <c r="F531" s="1"/>
      <c r="G531" s="1"/>
      <c r="H531" s="13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hidden="1" customHeight="1" x14ac:dyDescent="0.25">
      <c r="A532" s="1"/>
      <c r="B532" s="1"/>
      <c r="C532" s="1"/>
      <c r="D532" s="1"/>
      <c r="E532" s="1"/>
      <c r="F532" s="1"/>
      <c r="G532" s="1"/>
      <c r="H532" s="13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hidden="1" customHeight="1" x14ac:dyDescent="0.25">
      <c r="A533" s="1"/>
      <c r="B533" s="1"/>
      <c r="C533" s="1"/>
      <c r="D533" s="1"/>
      <c r="E533" s="1"/>
      <c r="F533" s="1"/>
      <c r="G533" s="1"/>
      <c r="H533" s="13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hidden="1" customHeight="1" x14ac:dyDescent="0.25">
      <c r="A534" s="1"/>
      <c r="B534" s="1"/>
      <c r="C534" s="1"/>
      <c r="D534" s="1"/>
      <c r="E534" s="1"/>
      <c r="F534" s="1"/>
      <c r="G534" s="1"/>
      <c r="H534" s="13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hidden="1" customHeight="1" x14ac:dyDescent="0.25">
      <c r="A535" s="1"/>
      <c r="B535" s="1"/>
      <c r="C535" s="1"/>
      <c r="D535" s="1"/>
      <c r="E535" s="1"/>
      <c r="F535" s="1"/>
      <c r="G535" s="1"/>
      <c r="H535" s="13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hidden="1" customHeight="1" x14ac:dyDescent="0.25">
      <c r="A536" s="1"/>
      <c r="B536" s="1"/>
      <c r="C536" s="1"/>
      <c r="D536" s="1"/>
      <c r="E536" s="1"/>
      <c r="F536" s="1"/>
      <c r="G536" s="1"/>
      <c r="H536" s="13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hidden="1" customHeight="1" x14ac:dyDescent="0.25">
      <c r="A537" s="1"/>
      <c r="B537" s="1"/>
      <c r="C537" s="1"/>
      <c r="D537" s="1"/>
      <c r="E537" s="1"/>
      <c r="F537" s="1"/>
      <c r="G537" s="1"/>
      <c r="H537" s="13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hidden="1" customHeight="1" x14ac:dyDescent="0.25">
      <c r="A538" s="1"/>
      <c r="B538" s="1"/>
      <c r="C538" s="1"/>
      <c r="D538" s="1"/>
      <c r="E538" s="1"/>
      <c r="F538" s="1"/>
      <c r="G538" s="1"/>
      <c r="H538" s="13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hidden="1" customHeight="1" x14ac:dyDescent="0.25">
      <c r="A539" s="1"/>
      <c r="B539" s="1"/>
      <c r="C539" s="1"/>
      <c r="D539" s="1"/>
      <c r="E539" s="1"/>
      <c r="F539" s="1"/>
      <c r="G539" s="1"/>
      <c r="H539" s="13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hidden="1" customHeight="1" x14ac:dyDescent="0.25">
      <c r="A540" s="1"/>
      <c r="B540" s="1"/>
      <c r="C540" s="1"/>
      <c r="D540" s="1"/>
      <c r="E540" s="1"/>
      <c r="F540" s="1"/>
      <c r="G540" s="1"/>
      <c r="H540" s="13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hidden="1" customHeight="1" x14ac:dyDescent="0.25">
      <c r="A541" s="1"/>
      <c r="B541" s="1"/>
      <c r="C541" s="1"/>
      <c r="D541" s="1"/>
      <c r="E541" s="1"/>
      <c r="F541" s="1"/>
      <c r="G541" s="1"/>
      <c r="H541" s="13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hidden="1" customHeight="1" x14ac:dyDescent="0.25">
      <c r="A542" s="1"/>
      <c r="B542" s="1"/>
      <c r="C542" s="1"/>
      <c r="D542" s="1"/>
      <c r="E542" s="1"/>
      <c r="F542" s="1"/>
      <c r="G542" s="1"/>
      <c r="H542" s="13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hidden="1" customHeight="1" x14ac:dyDescent="0.25">
      <c r="A543" s="1"/>
      <c r="B543" s="1"/>
      <c r="C543" s="1"/>
      <c r="D543" s="1"/>
      <c r="E543" s="1"/>
      <c r="F543" s="1"/>
      <c r="G543" s="1"/>
      <c r="H543" s="13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hidden="1" customHeight="1" x14ac:dyDescent="0.25">
      <c r="A544" s="1"/>
      <c r="B544" s="1"/>
      <c r="C544" s="1"/>
      <c r="D544" s="1"/>
      <c r="E544" s="1"/>
      <c r="F544" s="1"/>
      <c r="G544" s="1"/>
      <c r="H544" s="13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hidden="1" customHeight="1" x14ac:dyDescent="0.25">
      <c r="A545" s="1"/>
      <c r="B545" s="1"/>
      <c r="C545" s="1"/>
      <c r="D545" s="1"/>
      <c r="E545" s="1"/>
      <c r="F545" s="1"/>
      <c r="G545" s="1"/>
      <c r="H545" s="13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hidden="1" customHeight="1" x14ac:dyDescent="0.25">
      <c r="A546" s="1"/>
      <c r="B546" s="1"/>
      <c r="C546" s="1"/>
      <c r="D546" s="1"/>
      <c r="E546" s="1"/>
      <c r="F546" s="1"/>
      <c r="G546" s="1"/>
      <c r="H546" s="13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hidden="1" customHeight="1" x14ac:dyDescent="0.25">
      <c r="A547" s="1"/>
      <c r="B547" s="1"/>
      <c r="C547" s="1"/>
      <c r="D547" s="1"/>
      <c r="E547" s="1"/>
      <c r="F547" s="1"/>
      <c r="G547" s="1"/>
      <c r="H547" s="13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hidden="1" customHeight="1" x14ac:dyDescent="0.25">
      <c r="A548" s="1"/>
      <c r="B548" s="1"/>
      <c r="C548" s="1"/>
      <c r="D548" s="1"/>
      <c r="E548" s="1"/>
      <c r="F548" s="1"/>
      <c r="G548" s="1"/>
      <c r="H548" s="13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hidden="1" customHeight="1" x14ac:dyDescent="0.25">
      <c r="A549" s="1"/>
      <c r="B549" s="1"/>
      <c r="C549" s="1"/>
      <c r="D549" s="1"/>
      <c r="E549" s="1"/>
      <c r="F549" s="1"/>
      <c r="G549" s="1"/>
      <c r="H549" s="13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hidden="1" customHeight="1" x14ac:dyDescent="0.25">
      <c r="A550" s="1"/>
      <c r="B550" s="1"/>
      <c r="C550" s="1"/>
      <c r="D550" s="1"/>
      <c r="E550" s="1"/>
      <c r="F550" s="1"/>
      <c r="G550" s="1"/>
      <c r="H550" s="13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hidden="1" customHeight="1" x14ac:dyDescent="0.25">
      <c r="A551" s="1"/>
      <c r="B551" s="1"/>
      <c r="C551" s="1"/>
      <c r="D551" s="1"/>
      <c r="E551" s="1"/>
      <c r="F551" s="1"/>
      <c r="G551" s="1"/>
      <c r="H551" s="13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hidden="1" customHeight="1" x14ac:dyDescent="0.25">
      <c r="A552" s="1"/>
      <c r="B552" s="1"/>
      <c r="C552" s="1"/>
      <c r="D552" s="1"/>
      <c r="E552" s="1"/>
      <c r="F552" s="1"/>
      <c r="G552" s="1"/>
      <c r="H552" s="13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hidden="1" customHeight="1" x14ac:dyDescent="0.25">
      <c r="A553" s="1"/>
      <c r="B553" s="1"/>
      <c r="C553" s="1"/>
      <c r="D553" s="1"/>
      <c r="E553" s="1"/>
      <c r="F553" s="1"/>
      <c r="G553" s="1"/>
      <c r="H553" s="13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hidden="1" customHeight="1" x14ac:dyDescent="0.25">
      <c r="A554" s="1"/>
      <c r="B554" s="1"/>
      <c r="C554" s="1"/>
      <c r="D554" s="1"/>
      <c r="E554" s="1"/>
      <c r="F554" s="1"/>
      <c r="G554" s="1"/>
      <c r="H554" s="13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hidden="1" customHeight="1" x14ac:dyDescent="0.25">
      <c r="A555" s="1"/>
      <c r="B555" s="1"/>
      <c r="C555" s="1"/>
      <c r="D555" s="1"/>
      <c r="E555" s="1"/>
      <c r="F555" s="1"/>
      <c r="G555" s="1"/>
      <c r="H555" s="13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hidden="1" customHeight="1" x14ac:dyDescent="0.25">
      <c r="A556" s="1"/>
      <c r="B556" s="1"/>
      <c r="C556" s="1"/>
      <c r="D556" s="1"/>
      <c r="E556" s="1"/>
      <c r="F556" s="1"/>
      <c r="G556" s="1"/>
      <c r="H556" s="13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hidden="1" customHeight="1" x14ac:dyDescent="0.25">
      <c r="A557" s="1"/>
      <c r="B557" s="1"/>
      <c r="C557" s="1"/>
      <c r="D557" s="1"/>
      <c r="E557" s="1"/>
      <c r="F557" s="1"/>
      <c r="G557" s="1"/>
      <c r="H557" s="13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hidden="1" customHeight="1" x14ac:dyDescent="0.25">
      <c r="A558" s="1"/>
      <c r="B558" s="1"/>
      <c r="C558" s="1"/>
      <c r="D558" s="1"/>
      <c r="E558" s="1"/>
      <c r="F558" s="1"/>
      <c r="G558" s="1"/>
      <c r="H558" s="13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hidden="1" customHeight="1" x14ac:dyDescent="0.25">
      <c r="A559" s="1"/>
      <c r="B559" s="1"/>
      <c r="C559" s="1"/>
      <c r="D559" s="1"/>
      <c r="E559" s="1"/>
      <c r="F559" s="1"/>
      <c r="G559" s="1"/>
      <c r="H559" s="13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hidden="1" customHeight="1" x14ac:dyDescent="0.25">
      <c r="A560" s="1"/>
      <c r="B560" s="1"/>
      <c r="C560" s="1"/>
      <c r="D560" s="1"/>
      <c r="E560" s="1"/>
      <c r="F560" s="1"/>
      <c r="G560" s="1"/>
      <c r="H560" s="13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hidden="1" customHeight="1" x14ac:dyDescent="0.25">
      <c r="A561" s="1"/>
      <c r="B561" s="1"/>
      <c r="C561" s="1"/>
      <c r="D561" s="1"/>
      <c r="E561" s="1"/>
      <c r="F561" s="1"/>
      <c r="G561" s="1"/>
      <c r="H561" s="13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hidden="1" customHeight="1" x14ac:dyDescent="0.25">
      <c r="A562" s="1"/>
      <c r="B562" s="1"/>
      <c r="C562" s="1"/>
      <c r="D562" s="1"/>
      <c r="E562" s="1"/>
      <c r="F562" s="1"/>
      <c r="G562" s="1"/>
      <c r="H562" s="13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hidden="1" customHeight="1" x14ac:dyDescent="0.25">
      <c r="A563" s="1"/>
      <c r="B563" s="1"/>
      <c r="C563" s="1"/>
      <c r="D563" s="1"/>
      <c r="E563" s="1"/>
      <c r="F563" s="1"/>
      <c r="G563" s="1"/>
      <c r="H563" s="13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hidden="1" customHeight="1" x14ac:dyDescent="0.25">
      <c r="A564" s="1"/>
      <c r="B564" s="1"/>
      <c r="C564" s="1"/>
      <c r="D564" s="1"/>
      <c r="E564" s="1"/>
      <c r="F564" s="1"/>
      <c r="G564" s="1"/>
      <c r="H564" s="13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hidden="1" customHeight="1" x14ac:dyDescent="0.25">
      <c r="A565" s="1"/>
      <c r="B565" s="1"/>
      <c r="C565" s="1"/>
      <c r="D565" s="1"/>
      <c r="E565" s="1"/>
      <c r="F565" s="1"/>
      <c r="G565" s="1"/>
      <c r="H565" s="13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hidden="1" customHeight="1" x14ac:dyDescent="0.25">
      <c r="A566" s="1"/>
      <c r="B566" s="1"/>
      <c r="C566" s="1"/>
      <c r="D566" s="1"/>
      <c r="E566" s="1"/>
      <c r="F566" s="1"/>
      <c r="G566" s="1"/>
      <c r="H566" s="13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hidden="1" customHeight="1" x14ac:dyDescent="0.25">
      <c r="A567" s="1"/>
      <c r="B567" s="1"/>
      <c r="C567" s="1"/>
      <c r="D567" s="1"/>
      <c r="E567" s="1"/>
      <c r="F567" s="1"/>
      <c r="G567" s="1"/>
      <c r="H567" s="13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hidden="1" customHeight="1" x14ac:dyDescent="0.25">
      <c r="A568" s="1"/>
      <c r="B568" s="1"/>
      <c r="C568" s="1"/>
      <c r="D568" s="1"/>
      <c r="E568" s="1"/>
      <c r="F568" s="1"/>
      <c r="G568" s="1"/>
      <c r="H568" s="13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hidden="1" customHeight="1" x14ac:dyDescent="0.25">
      <c r="A569" s="1"/>
      <c r="B569" s="1"/>
      <c r="C569" s="1"/>
      <c r="D569" s="1"/>
      <c r="E569" s="1"/>
      <c r="F569" s="1"/>
      <c r="G569" s="1"/>
      <c r="H569" s="13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hidden="1" customHeight="1" x14ac:dyDescent="0.25">
      <c r="A570" s="1"/>
      <c r="B570" s="1"/>
      <c r="C570" s="1"/>
      <c r="D570" s="1"/>
      <c r="E570" s="1"/>
      <c r="F570" s="1"/>
      <c r="G570" s="1"/>
      <c r="H570" s="13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hidden="1" customHeight="1" x14ac:dyDescent="0.25">
      <c r="A571" s="1"/>
      <c r="B571" s="1"/>
      <c r="C571" s="1"/>
      <c r="D571" s="1"/>
      <c r="E571" s="1"/>
      <c r="F571" s="1"/>
      <c r="G571" s="1"/>
      <c r="H571" s="13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hidden="1" customHeight="1" x14ac:dyDescent="0.25">
      <c r="A572" s="1"/>
      <c r="B572" s="1"/>
      <c r="C572" s="1"/>
      <c r="D572" s="1"/>
      <c r="E572" s="1"/>
      <c r="F572" s="1"/>
      <c r="G572" s="1"/>
      <c r="H572" s="13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hidden="1" customHeight="1" x14ac:dyDescent="0.25">
      <c r="A573" s="1"/>
      <c r="B573" s="1"/>
      <c r="C573" s="1"/>
      <c r="D573" s="1"/>
      <c r="E573" s="1"/>
      <c r="F573" s="1"/>
      <c r="G573" s="1"/>
      <c r="H573" s="13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hidden="1" customHeight="1" x14ac:dyDescent="0.25">
      <c r="A574" s="1"/>
      <c r="B574" s="1"/>
      <c r="C574" s="1"/>
      <c r="D574" s="1"/>
      <c r="E574" s="1"/>
      <c r="F574" s="1"/>
      <c r="G574" s="1"/>
      <c r="H574" s="13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hidden="1" customHeight="1" x14ac:dyDescent="0.25">
      <c r="A575" s="1"/>
      <c r="B575" s="1"/>
      <c r="C575" s="1"/>
      <c r="D575" s="1"/>
      <c r="E575" s="1"/>
      <c r="F575" s="1"/>
      <c r="G575" s="1"/>
      <c r="H575" s="13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hidden="1" customHeight="1" x14ac:dyDescent="0.25">
      <c r="A576" s="1"/>
      <c r="B576" s="1"/>
      <c r="C576" s="1"/>
      <c r="D576" s="1"/>
      <c r="E576" s="1"/>
      <c r="F576" s="1"/>
      <c r="G576" s="1"/>
      <c r="H576" s="13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hidden="1" customHeight="1" x14ac:dyDescent="0.25">
      <c r="A577" s="1"/>
      <c r="B577" s="1"/>
      <c r="C577" s="1"/>
      <c r="D577" s="1"/>
      <c r="E577" s="1"/>
      <c r="F577" s="1"/>
      <c r="G577" s="1"/>
      <c r="H577" s="13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hidden="1" customHeight="1" x14ac:dyDescent="0.25">
      <c r="A578" s="1"/>
      <c r="B578" s="1"/>
      <c r="C578" s="1"/>
      <c r="D578" s="1"/>
      <c r="E578" s="1"/>
      <c r="F578" s="1"/>
      <c r="G578" s="1"/>
      <c r="H578" s="13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hidden="1" customHeight="1" x14ac:dyDescent="0.25">
      <c r="A579" s="1"/>
      <c r="B579" s="1"/>
      <c r="C579" s="1"/>
      <c r="D579" s="1"/>
      <c r="E579" s="1"/>
      <c r="F579" s="1"/>
      <c r="G579" s="1"/>
      <c r="H579" s="13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hidden="1" customHeight="1" x14ac:dyDescent="0.25">
      <c r="A580" s="1"/>
      <c r="B580" s="1"/>
      <c r="C580" s="1"/>
      <c r="D580" s="1"/>
      <c r="E580" s="1"/>
      <c r="F580" s="1"/>
      <c r="G580" s="1"/>
      <c r="H580" s="13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hidden="1" customHeight="1" x14ac:dyDescent="0.25">
      <c r="A581" s="1"/>
      <c r="B581" s="1"/>
      <c r="C581" s="1"/>
      <c r="D581" s="1"/>
      <c r="E581" s="1"/>
      <c r="F581" s="1"/>
      <c r="G581" s="1"/>
      <c r="H581" s="13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hidden="1" customHeight="1" x14ac:dyDescent="0.25">
      <c r="A582" s="1"/>
      <c r="B582" s="1"/>
      <c r="C582" s="1"/>
      <c r="D582" s="1"/>
      <c r="E582" s="1"/>
      <c r="F582" s="1"/>
      <c r="G582" s="1"/>
      <c r="H582" s="13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hidden="1" customHeight="1" x14ac:dyDescent="0.25">
      <c r="A583" s="1"/>
      <c r="B583" s="1"/>
      <c r="C583" s="1"/>
      <c r="D583" s="1"/>
      <c r="E583" s="1"/>
      <c r="F583" s="1"/>
      <c r="G583" s="1"/>
      <c r="H583" s="13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hidden="1" customHeight="1" x14ac:dyDescent="0.25">
      <c r="A584" s="1"/>
      <c r="B584" s="1"/>
      <c r="C584" s="1"/>
      <c r="D584" s="1"/>
      <c r="E584" s="1"/>
      <c r="F584" s="1"/>
      <c r="G584" s="1"/>
      <c r="H584" s="13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hidden="1" customHeight="1" x14ac:dyDescent="0.25">
      <c r="A585" s="1"/>
      <c r="B585" s="1"/>
      <c r="C585" s="1"/>
      <c r="D585" s="1"/>
      <c r="E585" s="1"/>
      <c r="F585" s="1"/>
      <c r="G585" s="1"/>
      <c r="H585" s="13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hidden="1" customHeight="1" x14ac:dyDescent="0.25">
      <c r="A586" s="1"/>
      <c r="B586" s="1"/>
      <c r="C586" s="1"/>
      <c r="D586" s="1"/>
      <c r="E586" s="1"/>
      <c r="F586" s="1"/>
      <c r="G586" s="1"/>
      <c r="H586" s="13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hidden="1" customHeight="1" x14ac:dyDescent="0.25">
      <c r="A587" s="1"/>
      <c r="B587" s="1"/>
      <c r="C587" s="1"/>
      <c r="D587" s="1"/>
      <c r="E587" s="1"/>
      <c r="F587" s="1"/>
      <c r="G587" s="1"/>
      <c r="H587" s="13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hidden="1" customHeight="1" x14ac:dyDescent="0.25">
      <c r="A588" s="1"/>
      <c r="B588" s="1"/>
      <c r="C588" s="1"/>
      <c r="D588" s="1"/>
      <c r="E588" s="1"/>
      <c r="F588" s="1"/>
      <c r="G588" s="1"/>
      <c r="H588" s="13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hidden="1" customHeight="1" x14ac:dyDescent="0.25">
      <c r="A589" s="1"/>
      <c r="B589" s="1"/>
      <c r="C589" s="1"/>
      <c r="D589" s="1"/>
      <c r="E589" s="1"/>
      <c r="F589" s="1"/>
      <c r="G589" s="1"/>
      <c r="H589" s="13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hidden="1" customHeight="1" x14ac:dyDescent="0.25">
      <c r="A590" s="1"/>
      <c r="B590" s="1"/>
      <c r="C590" s="1"/>
      <c r="D590" s="1"/>
      <c r="E590" s="1"/>
      <c r="F590" s="1"/>
      <c r="G590" s="1"/>
      <c r="H590" s="13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hidden="1" customHeight="1" x14ac:dyDescent="0.25">
      <c r="A591" s="1"/>
      <c r="B591" s="1"/>
      <c r="C591" s="1"/>
      <c r="D591" s="1"/>
      <c r="E591" s="1"/>
      <c r="F591" s="1"/>
      <c r="G591" s="1"/>
      <c r="H591" s="13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hidden="1" customHeight="1" x14ac:dyDescent="0.25">
      <c r="A592" s="1"/>
      <c r="B592" s="1"/>
      <c r="C592" s="1"/>
      <c r="D592" s="1"/>
      <c r="E592" s="1"/>
      <c r="F592" s="1"/>
      <c r="G592" s="1"/>
      <c r="H592" s="13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hidden="1" customHeight="1" x14ac:dyDescent="0.25">
      <c r="A593" s="1"/>
      <c r="B593" s="1"/>
      <c r="C593" s="1"/>
      <c r="D593" s="1"/>
      <c r="E593" s="1"/>
      <c r="F593" s="1"/>
      <c r="G593" s="1"/>
      <c r="H593" s="13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hidden="1" customHeight="1" x14ac:dyDescent="0.25">
      <c r="A594" s="1"/>
      <c r="B594" s="1"/>
      <c r="C594" s="1"/>
      <c r="D594" s="1"/>
      <c r="E594" s="1"/>
      <c r="F594" s="1"/>
      <c r="G594" s="1"/>
      <c r="H594" s="13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hidden="1" customHeight="1" x14ac:dyDescent="0.25">
      <c r="A595" s="1"/>
      <c r="B595" s="1"/>
      <c r="C595" s="1"/>
      <c r="D595" s="1"/>
      <c r="E595" s="1"/>
      <c r="F595" s="1"/>
      <c r="G595" s="1"/>
      <c r="H595" s="13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hidden="1" customHeight="1" x14ac:dyDescent="0.25">
      <c r="A596" s="1"/>
      <c r="B596" s="1"/>
      <c r="C596" s="1"/>
      <c r="D596" s="1"/>
      <c r="E596" s="1"/>
      <c r="F596" s="1"/>
      <c r="G596" s="1"/>
      <c r="H596" s="13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hidden="1" customHeight="1" x14ac:dyDescent="0.25">
      <c r="A597" s="1"/>
      <c r="B597" s="1"/>
      <c r="C597" s="1"/>
      <c r="D597" s="1"/>
      <c r="E597" s="1"/>
      <c r="F597" s="1"/>
      <c r="G597" s="1"/>
      <c r="H597" s="13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hidden="1" customHeight="1" x14ac:dyDescent="0.25">
      <c r="A598" s="1"/>
      <c r="B598" s="1"/>
      <c r="C598" s="1"/>
      <c r="D598" s="1"/>
      <c r="E598" s="1"/>
      <c r="F598" s="1"/>
      <c r="G598" s="1"/>
      <c r="H598" s="13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hidden="1" customHeight="1" x14ac:dyDescent="0.25">
      <c r="A599" s="1"/>
      <c r="B599" s="1"/>
      <c r="C599" s="1"/>
      <c r="D599" s="1"/>
      <c r="E599" s="1"/>
      <c r="F599" s="1"/>
      <c r="G599" s="1"/>
      <c r="H599" s="13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hidden="1" customHeight="1" x14ac:dyDescent="0.25">
      <c r="A600" s="1"/>
      <c r="B600" s="1"/>
      <c r="C600" s="1"/>
      <c r="D600" s="1"/>
      <c r="E600" s="1"/>
      <c r="F600" s="1"/>
      <c r="G600" s="1"/>
      <c r="H600" s="13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hidden="1" customHeight="1" x14ac:dyDescent="0.25">
      <c r="A601" s="1"/>
      <c r="B601" s="1"/>
      <c r="C601" s="1"/>
      <c r="D601" s="1"/>
      <c r="E601" s="1"/>
      <c r="F601" s="1"/>
      <c r="G601" s="1"/>
      <c r="H601" s="13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hidden="1" customHeight="1" x14ac:dyDescent="0.25">
      <c r="A602" s="1"/>
      <c r="B602" s="1"/>
      <c r="C602" s="1"/>
      <c r="D602" s="1"/>
      <c r="E602" s="1"/>
      <c r="F602" s="1"/>
      <c r="G602" s="1"/>
      <c r="H602" s="13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hidden="1" customHeight="1" x14ac:dyDescent="0.25">
      <c r="A603" s="1"/>
      <c r="B603" s="1"/>
      <c r="C603" s="1"/>
      <c r="D603" s="1"/>
      <c r="E603" s="1"/>
      <c r="F603" s="1"/>
      <c r="G603" s="1"/>
      <c r="H603" s="13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hidden="1" customHeight="1" x14ac:dyDescent="0.25">
      <c r="A604" s="1"/>
      <c r="B604" s="1"/>
      <c r="C604" s="1"/>
      <c r="D604" s="1"/>
      <c r="E604" s="1"/>
      <c r="F604" s="1"/>
      <c r="G604" s="1"/>
      <c r="H604" s="13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hidden="1" customHeight="1" x14ac:dyDescent="0.25">
      <c r="A605" s="1"/>
      <c r="B605" s="1"/>
      <c r="C605" s="1"/>
      <c r="D605" s="1"/>
      <c r="E605" s="1"/>
      <c r="F605" s="1"/>
      <c r="G605" s="1"/>
      <c r="H605" s="13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hidden="1" customHeight="1" x14ac:dyDescent="0.25">
      <c r="A606" s="1"/>
      <c r="B606" s="1"/>
      <c r="C606" s="1"/>
      <c r="D606" s="1"/>
      <c r="E606" s="1"/>
      <c r="F606" s="1"/>
      <c r="G606" s="1"/>
      <c r="H606" s="13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hidden="1" customHeight="1" x14ac:dyDescent="0.25">
      <c r="A607" s="1"/>
      <c r="B607" s="1"/>
      <c r="C607" s="1"/>
      <c r="D607" s="1"/>
      <c r="E607" s="1"/>
      <c r="F607" s="1"/>
      <c r="G607" s="1"/>
      <c r="H607" s="13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hidden="1" customHeight="1" x14ac:dyDescent="0.25">
      <c r="A608" s="1"/>
      <c r="B608" s="1"/>
      <c r="C608" s="1"/>
      <c r="D608" s="1"/>
      <c r="E608" s="1"/>
      <c r="F608" s="1"/>
      <c r="G608" s="1"/>
      <c r="H608" s="13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hidden="1" customHeight="1" x14ac:dyDescent="0.25">
      <c r="A609" s="1"/>
      <c r="B609" s="1"/>
      <c r="C609" s="1"/>
      <c r="D609" s="1"/>
      <c r="E609" s="1"/>
      <c r="F609" s="1"/>
      <c r="G609" s="1"/>
      <c r="H609" s="13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hidden="1" customHeight="1" x14ac:dyDescent="0.25">
      <c r="A610" s="1"/>
      <c r="B610" s="1"/>
      <c r="C610" s="1"/>
      <c r="D610" s="1"/>
      <c r="E610" s="1"/>
      <c r="F610" s="1"/>
      <c r="G610" s="1"/>
      <c r="H610" s="13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hidden="1" customHeight="1" x14ac:dyDescent="0.25">
      <c r="A611" s="1"/>
      <c r="B611" s="1"/>
      <c r="C611" s="1"/>
      <c r="D611" s="1"/>
      <c r="E611" s="1"/>
      <c r="F611" s="1"/>
      <c r="G611" s="1"/>
      <c r="H611" s="13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hidden="1" customHeight="1" x14ac:dyDescent="0.25">
      <c r="A612" s="1"/>
      <c r="B612" s="1"/>
      <c r="C612" s="1"/>
      <c r="D612" s="1"/>
      <c r="E612" s="1"/>
      <c r="F612" s="1"/>
      <c r="G612" s="1"/>
      <c r="H612" s="13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hidden="1" customHeight="1" x14ac:dyDescent="0.25">
      <c r="A613" s="1"/>
      <c r="B613" s="1"/>
      <c r="C613" s="1"/>
      <c r="D613" s="1"/>
      <c r="E613" s="1"/>
      <c r="F613" s="1"/>
      <c r="G613" s="1"/>
      <c r="H613" s="13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hidden="1" customHeight="1" x14ac:dyDescent="0.25">
      <c r="A614" s="1"/>
      <c r="B614" s="1"/>
      <c r="C614" s="1"/>
      <c r="D614" s="1"/>
      <c r="E614" s="1"/>
      <c r="F614" s="1"/>
      <c r="G614" s="1"/>
      <c r="H614" s="13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hidden="1" customHeight="1" x14ac:dyDescent="0.25">
      <c r="A615" s="1"/>
      <c r="B615" s="1"/>
      <c r="C615" s="1"/>
      <c r="D615" s="1"/>
      <c r="E615" s="1"/>
      <c r="F615" s="1"/>
      <c r="G615" s="1"/>
      <c r="H615" s="13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hidden="1" customHeight="1" x14ac:dyDescent="0.25">
      <c r="A616" s="1"/>
      <c r="B616" s="1"/>
      <c r="C616" s="1"/>
      <c r="D616" s="1"/>
      <c r="E616" s="1"/>
      <c r="F616" s="1"/>
      <c r="G616" s="1"/>
      <c r="H616" s="13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hidden="1" customHeight="1" x14ac:dyDescent="0.25">
      <c r="A617" s="1"/>
      <c r="B617" s="1"/>
      <c r="C617" s="1"/>
      <c r="D617" s="1"/>
      <c r="E617" s="1"/>
      <c r="F617" s="1"/>
      <c r="G617" s="1"/>
      <c r="H617" s="13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hidden="1" customHeight="1" x14ac:dyDescent="0.25">
      <c r="A618" s="1"/>
      <c r="B618" s="1"/>
      <c r="C618" s="1"/>
      <c r="D618" s="1"/>
      <c r="E618" s="1"/>
      <c r="F618" s="1"/>
      <c r="G618" s="1"/>
      <c r="H618" s="13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hidden="1" customHeight="1" x14ac:dyDescent="0.25">
      <c r="A619" s="1"/>
      <c r="B619" s="1"/>
      <c r="C619" s="1"/>
      <c r="D619" s="1"/>
      <c r="E619" s="1"/>
      <c r="F619" s="1"/>
      <c r="G619" s="1"/>
      <c r="H619" s="13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hidden="1" customHeight="1" x14ac:dyDescent="0.25">
      <c r="A620" s="1"/>
      <c r="B620" s="1"/>
      <c r="C620" s="1"/>
      <c r="D620" s="1"/>
      <c r="E620" s="1"/>
      <c r="F620" s="1"/>
      <c r="G620" s="1"/>
      <c r="H620" s="13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hidden="1" customHeight="1" x14ac:dyDescent="0.25">
      <c r="A621" s="1"/>
      <c r="B621" s="1"/>
      <c r="C621" s="1"/>
      <c r="D621" s="1"/>
      <c r="E621" s="1"/>
      <c r="F621" s="1"/>
      <c r="G621" s="1"/>
      <c r="H621" s="13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hidden="1" customHeight="1" x14ac:dyDescent="0.25">
      <c r="A622" s="1"/>
      <c r="B622" s="1"/>
      <c r="C622" s="1"/>
      <c r="D622" s="1"/>
      <c r="E622" s="1"/>
      <c r="F622" s="1"/>
      <c r="G622" s="1"/>
      <c r="H622" s="13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hidden="1" customHeight="1" x14ac:dyDescent="0.25">
      <c r="A623" s="1"/>
      <c r="B623" s="1"/>
      <c r="C623" s="1"/>
      <c r="D623" s="1"/>
      <c r="E623" s="1"/>
      <c r="F623" s="1"/>
      <c r="G623" s="1"/>
      <c r="H623" s="13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hidden="1" customHeight="1" x14ac:dyDescent="0.25">
      <c r="A624" s="1"/>
      <c r="B624" s="1"/>
      <c r="C624" s="1"/>
      <c r="D624" s="1"/>
      <c r="E624" s="1"/>
      <c r="F624" s="1"/>
      <c r="G624" s="1"/>
      <c r="H624" s="13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hidden="1" customHeight="1" x14ac:dyDescent="0.25">
      <c r="A625" s="1"/>
      <c r="B625" s="1"/>
      <c r="C625" s="1"/>
      <c r="D625" s="1"/>
      <c r="E625" s="1"/>
      <c r="F625" s="1"/>
      <c r="G625" s="1"/>
      <c r="H625" s="13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hidden="1" customHeight="1" x14ac:dyDescent="0.25">
      <c r="A626" s="1"/>
      <c r="B626" s="1"/>
      <c r="C626" s="1"/>
      <c r="D626" s="1"/>
      <c r="E626" s="1"/>
      <c r="F626" s="1"/>
      <c r="G626" s="1"/>
      <c r="H626" s="13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hidden="1" customHeight="1" x14ac:dyDescent="0.25">
      <c r="A627" s="1"/>
      <c r="B627" s="1"/>
      <c r="C627" s="1"/>
      <c r="D627" s="1"/>
      <c r="E627" s="1"/>
      <c r="F627" s="1"/>
      <c r="G627" s="1"/>
      <c r="H627" s="13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hidden="1" customHeight="1" x14ac:dyDescent="0.25">
      <c r="A628" s="1"/>
      <c r="B628" s="1"/>
      <c r="C628" s="1"/>
      <c r="D628" s="1"/>
      <c r="E628" s="1"/>
      <c r="F628" s="1"/>
      <c r="G628" s="1"/>
      <c r="H628" s="13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hidden="1" customHeight="1" x14ac:dyDescent="0.25">
      <c r="A629" s="1"/>
      <c r="B629" s="1"/>
      <c r="C629" s="1"/>
      <c r="D629" s="1"/>
      <c r="E629" s="1"/>
      <c r="F629" s="1"/>
      <c r="G629" s="1"/>
      <c r="H629" s="13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hidden="1" customHeight="1" x14ac:dyDescent="0.25">
      <c r="A630" s="1"/>
      <c r="B630" s="1"/>
      <c r="C630" s="1"/>
      <c r="D630" s="1"/>
      <c r="E630" s="1"/>
      <c r="F630" s="1"/>
      <c r="G630" s="1"/>
      <c r="H630" s="13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hidden="1" customHeight="1" x14ac:dyDescent="0.25">
      <c r="A631" s="1"/>
      <c r="B631" s="1"/>
      <c r="C631" s="1"/>
      <c r="D631" s="1"/>
      <c r="E631" s="1"/>
      <c r="F631" s="1"/>
      <c r="G631" s="1"/>
      <c r="H631" s="13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hidden="1" customHeight="1" x14ac:dyDescent="0.25">
      <c r="A632" s="1"/>
      <c r="B632" s="1"/>
      <c r="C632" s="1"/>
      <c r="D632" s="1"/>
      <c r="E632" s="1"/>
      <c r="F632" s="1"/>
      <c r="G632" s="1"/>
      <c r="H632" s="13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hidden="1" customHeight="1" x14ac:dyDescent="0.25">
      <c r="A633" s="1"/>
      <c r="B633" s="1"/>
      <c r="C633" s="1"/>
      <c r="D633" s="1"/>
      <c r="E633" s="1"/>
      <c r="F633" s="1"/>
      <c r="G633" s="1"/>
      <c r="H633" s="13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hidden="1" customHeight="1" x14ac:dyDescent="0.25">
      <c r="A634" s="1"/>
      <c r="B634" s="1"/>
      <c r="C634" s="1"/>
      <c r="D634" s="1"/>
      <c r="E634" s="1"/>
      <c r="F634" s="1"/>
      <c r="G634" s="1"/>
      <c r="H634" s="13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hidden="1" customHeight="1" x14ac:dyDescent="0.25">
      <c r="A635" s="1"/>
      <c r="B635" s="1"/>
      <c r="C635" s="1"/>
      <c r="D635" s="1"/>
      <c r="E635" s="1"/>
      <c r="F635" s="1"/>
      <c r="G635" s="1"/>
      <c r="H635" s="13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hidden="1" customHeight="1" x14ac:dyDescent="0.25">
      <c r="A636" s="1"/>
      <c r="B636" s="1"/>
      <c r="C636" s="1"/>
      <c r="D636" s="1"/>
      <c r="E636" s="1"/>
      <c r="F636" s="1"/>
      <c r="G636" s="1"/>
      <c r="H636" s="13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hidden="1" customHeight="1" x14ac:dyDescent="0.25">
      <c r="A637" s="1"/>
      <c r="B637" s="1"/>
      <c r="C637" s="1"/>
      <c r="D637" s="1"/>
      <c r="E637" s="1"/>
      <c r="F637" s="1"/>
      <c r="G637" s="1"/>
      <c r="H637" s="13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hidden="1" customHeight="1" x14ac:dyDescent="0.25">
      <c r="A638" s="1"/>
      <c r="B638" s="1"/>
      <c r="C638" s="1"/>
      <c r="D638" s="1"/>
      <c r="E638" s="1"/>
      <c r="F638" s="1"/>
      <c r="G638" s="1"/>
      <c r="H638" s="13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hidden="1" customHeight="1" x14ac:dyDescent="0.25">
      <c r="A639" s="1"/>
      <c r="B639" s="1"/>
      <c r="C639" s="1"/>
      <c r="D639" s="1"/>
      <c r="E639" s="1"/>
      <c r="F639" s="1"/>
      <c r="G639" s="1"/>
      <c r="H639" s="13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hidden="1" customHeight="1" x14ac:dyDescent="0.25">
      <c r="A640" s="1"/>
      <c r="B640" s="1"/>
      <c r="C640" s="1"/>
      <c r="D640" s="1"/>
      <c r="E640" s="1"/>
      <c r="F640" s="1"/>
      <c r="G640" s="1"/>
      <c r="H640" s="13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hidden="1" customHeight="1" x14ac:dyDescent="0.25">
      <c r="A641" s="1"/>
      <c r="B641" s="1"/>
      <c r="C641" s="1"/>
      <c r="D641" s="1"/>
      <c r="E641" s="1"/>
      <c r="F641" s="1"/>
      <c r="G641" s="1"/>
      <c r="H641" s="13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hidden="1" customHeight="1" x14ac:dyDescent="0.25">
      <c r="A642" s="1"/>
      <c r="B642" s="1"/>
      <c r="C642" s="1"/>
      <c r="D642" s="1"/>
      <c r="E642" s="1"/>
      <c r="F642" s="1"/>
      <c r="G642" s="1"/>
      <c r="H642" s="13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hidden="1" customHeight="1" x14ac:dyDescent="0.25">
      <c r="A643" s="1"/>
      <c r="B643" s="1"/>
      <c r="C643" s="1"/>
      <c r="D643" s="1"/>
      <c r="E643" s="1"/>
      <c r="F643" s="1"/>
      <c r="G643" s="1"/>
      <c r="H643" s="13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hidden="1" customHeight="1" x14ac:dyDescent="0.25">
      <c r="A644" s="1"/>
      <c r="B644" s="1"/>
      <c r="C644" s="1"/>
      <c r="D644" s="1"/>
      <c r="E644" s="1"/>
      <c r="F644" s="1"/>
      <c r="G644" s="1"/>
      <c r="H644" s="13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hidden="1" customHeight="1" x14ac:dyDescent="0.25">
      <c r="A645" s="1"/>
      <c r="B645" s="1"/>
      <c r="C645" s="1"/>
      <c r="D645" s="1"/>
      <c r="E645" s="1"/>
      <c r="F645" s="1"/>
      <c r="G645" s="1"/>
      <c r="H645" s="13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hidden="1" customHeight="1" x14ac:dyDescent="0.25">
      <c r="A646" s="1"/>
      <c r="B646" s="1"/>
      <c r="C646" s="1"/>
      <c r="D646" s="1"/>
      <c r="E646" s="1"/>
      <c r="F646" s="1"/>
      <c r="G646" s="1"/>
      <c r="H646" s="13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hidden="1" customHeight="1" x14ac:dyDescent="0.25">
      <c r="A647" s="1"/>
      <c r="B647" s="1"/>
      <c r="C647" s="1"/>
      <c r="D647" s="1"/>
      <c r="E647" s="1"/>
      <c r="F647" s="1"/>
      <c r="G647" s="1"/>
      <c r="H647" s="13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hidden="1" customHeight="1" x14ac:dyDescent="0.25">
      <c r="A648" s="1"/>
      <c r="B648" s="1"/>
      <c r="C648" s="1"/>
      <c r="D648" s="1"/>
      <c r="E648" s="1"/>
      <c r="F648" s="1"/>
      <c r="G648" s="1"/>
      <c r="H648" s="13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hidden="1" customHeight="1" x14ac:dyDescent="0.25">
      <c r="A649" s="1"/>
      <c r="B649" s="1"/>
      <c r="C649" s="1"/>
      <c r="D649" s="1"/>
      <c r="E649" s="1"/>
      <c r="F649" s="1"/>
      <c r="G649" s="1"/>
      <c r="H649" s="13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hidden="1" customHeight="1" x14ac:dyDescent="0.25">
      <c r="A650" s="1"/>
      <c r="B650" s="1"/>
      <c r="C650" s="1"/>
      <c r="D650" s="1"/>
      <c r="E650" s="1"/>
      <c r="F650" s="1"/>
      <c r="G650" s="1"/>
      <c r="H650" s="13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hidden="1" customHeight="1" x14ac:dyDescent="0.25">
      <c r="A651" s="1"/>
      <c r="B651" s="1"/>
      <c r="C651" s="1"/>
      <c r="D651" s="1"/>
      <c r="E651" s="1"/>
      <c r="F651" s="1"/>
      <c r="G651" s="1"/>
      <c r="H651" s="13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hidden="1" customHeight="1" x14ac:dyDescent="0.25">
      <c r="A652" s="1"/>
      <c r="B652" s="1"/>
      <c r="C652" s="1"/>
      <c r="D652" s="1"/>
      <c r="E652" s="1"/>
      <c r="F652" s="1"/>
      <c r="G652" s="1"/>
      <c r="H652" s="13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hidden="1" customHeight="1" x14ac:dyDescent="0.25">
      <c r="A653" s="1"/>
      <c r="B653" s="1"/>
      <c r="C653" s="1"/>
      <c r="D653" s="1"/>
      <c r="E653" s="1"/>
      <c r="F653" s="1"/>
      <c r="G653" s="1"/>
      <c r="H653" s="13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hidden="1" customHeight="1" x14ac:dyDescent="0.25">
      <c r="A654" s="1"/>
      <c r="B654" s="1"/>
      <c r="C654" s="1"/>
      <c r="D654" s="1"/>
      <c r="E654" s="1"/>
      <c r="F654" s="1"/>
      <c r="G654" s="1"/>
      <c r="H654" s="13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hidden="1" customHeight="1" x14ac:dyDescent="0.25">
      <c r="A655" s="1"/>
      <c r="B655" s="1"/>
      <c r="C655" s="1"/>
      <c r="D655" s="1"/>
      <c r="E655" s="1"/>
      <c r="F655" s="1"/>
      <c r="G655" s="1"/>
      <c r="H655" s="13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hidden="1" customHeight="1" x14ac:dyDescent="0.25">
      <c r="A656" s="1"/>
      <c r="B656" s="1"/>
      <c r="C656" s="1"/>
      <c r="D656" s="1"/>
      <c r="E656" s="1"/>
      <c r="F656" s="1"/>
      <c r="G656" s="1"/>
      <c r="H656" s="13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hidden="1" customHeight="1" x14ac:dyDescent="0.25">
      <c r="A657" s="1"/>
      <c r="B657" s="1"/>
      <c r="C657" s="1"/>
      <c r="D657" s="1"/>
      <c r="E657" s="1"/>
      <c r="F657" s="1"/>
      <c r="G657" s="1"/>
      <c r="H657" s="13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hidden="1" customHeight="1" x14ac:dyDescent="0.25">
      <c r="A658" s="1"/>
      <c r="B658" s="1"/>
      <c r="C658" s="1"/>
      <c r="D658" s="1"/>
      <c r="E658" s="1"/>
      <c r="F658" s="1"/>
      <c r="G658" s="1"/>
      <c r="H658" s="13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hidden="1" customHeight="1" x14ac:dyDescent="0.25">
      <c r="A659" s="1"/>
      <c r="B659" s="1"/>
      <c r="C659" s="1"/>
      <c r="D659" s="1"/>
      <c r="E659" s="1"/>
      <c r="F659" s="1"/>
      <c r="G659" s="1"/>
      <c r="H659" s="13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hidden="1" customHeight="1" x14ac:dyDescent="0.25">
      <c r="A660" s="1"/>
      <c r="B660" s="1"/>
      <c r="C660" s="1"/>
      <c r="D660" s="1"/>
      <c r="E660" s="1"/>
      <c r="F660" s="1"/>
      <c r="G660" s="1"/>
      <c r="H660" s="13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hidden="1" customHeight="1" x14ac:dyDescent="0.25">
      <c r="A661" s="1"/>
      <c r="B661" s="1"/>
      <c r="C661" s="1"/>
      <c r="D661" s="1"/>
      <c r="E661" s="1"/>
      <c r="F661" s="1"/>
      <c r="G661" s="1"/>
      <c r="H661" s="13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hidden="1" customHeight="1" x14ac:dyDescent="0.25">
      <c r="A662" s="1"/>
      <c r="B662" s="1"/>
      <c r="C662" s="1"/>
      <c r="D662" s="1"/>
      <c r="E662" s="1"/>
      <c r="F662" s="1"/>
      <c r="G662" s="1"/>
      <c r="H662" s="13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hidden="1" customHeight="1" x14ac:dyDescent="0.25">
      <c r="A663" s="1"/>
      <c r="B663" s="1"/>
      <c r="C663" s="1"/>
      <c r="D663" s="1"/>
      <c r="E663" s="1"/>
      <c r="F663" s="1"/>
      <c r="G663" s="1"/>
      <c r="H663" s="13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hidden="1" customHeight="1" x14ac:dyDescent="0.25">
      <c r="A664" s="1"/>
      <c r="B664" s="1"/>
      <c r="C664" s="1"/>
      <c r="D664" s="1"/>
      <c r="E664" s="1"/>
      <c r="F664" s="1"/>
      <c r="G664" s="1"/>
      <c r="H664" s="13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hidden="1" customHeight="1" x14ac:dyDescent="0.25">
      <c r="A665" s="1"/>
      <c r="B665" s="1"/>
      <c r="C665" s="1"/>
      <c r="D665" s="1"/>
      <c r="E665" s="1"/>
      <c r="F665" s="1"/>
      <c r="G665" s="1"/>
      <c r="H665" s="13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hidden="1" customHeight="1" x14ac:dyDescent="0.25">
      <c r="A666" s="1"/>
      <c r="B666" s="1"/>
      <c r="C666" s="1"/>
      <c r="D666" s="1"/>
      <c r="E666" s="1"/>
      <c r="F666" s="1"/>
      <c r="G666" s="1"/>
      <c r="H666" s="13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hidden="1" customHeight="1" x14ac:dyDescent="0.25">
      <c r="A667" s="1"/>
      <c r="B667" s="1"/>
      <c r="C667" s="1"/>
      <c r="D667" s="1"/>
      <c r="E667" s="1"/>
      <c r="F667" s="1"/>
      <c r="G667" s="1"/>
      <c r="H667" s="13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hidden="1" customHeight="1" x14ac:dyDescent="0.25">
      <c r="A668" s="1"/>
      <c r="B668" s="1"/>
      <c r="C668" s="1"/>
      <c r="D668" s="1"/>
      <c r="E668" s="1"/>
      <c r="F668" s="1"/>
      <c r="G668" s="1"/>
      <c r="H668" s="13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hidden="1" customHeight="1" x14ac:dyDescent="0.25">
      <c r="A669" s="1"/>
      <c r="B669" s="1"/>
      <c r="C669" s="1"/>
      <c r="D669" s="1"/>
      <c r="E669" s="1"/>
      <c r="F669" s="1"/>
      <c r="G669" s="1"/>
      <c r="H669" s="13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hidden="1" customHeight="1" x14ac:dyDescent="0.25">
      <c r="A670" s="1"/>
      <c r="B670" s="1"/>
      <c r="C670" s="1"/>
      <c r="D670" s="1"/>
      <c r="E670" s="1"/>
      <c r="F670" s="1"/>
      <c r="G670" s="1"/>
      <c r="H670" s="13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hidden="1" customHeight="1" x14ac:dyDescent="0.25">
      <c r="A671" s="1"/>
      <c r="B671" s="1"/>
      <c r="C671" s="1"/>
      <c r="D671" s="1"/>
      <c r="E671" s="1"/>
      <c r="F671" s="1"/>
      <c r="G671" s="1"/>
      <c r="H671" s="13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hidden="1" customHeight="1" x14ac:dyDescent="0.25">
      <c r="A672" s="1"/>
      <c r="B672" s="1"/>
      <c r="C672" s="1"/>
      <c r="D672" s="1"/>
      <c r="E672" s="1"/>
      <c r="F672" s="1"/>
      <c r="G672" s="1"/>
      <c r="H672" s="13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hidden="1" customHeight="1" x14ac:dyDescent="0.25">
      <c r="A673" s="1"/>
      <c r="B673" s="1"/>
      <c r="C673" s="1"/>
      <c r="D673" s="1"/>
      <c r="E673" s="1"/>
      <c r="F673" s="1"/>
      <c r="G673" s="1"/>
      <c r="H673" s="13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hidden="1" customHeight="1" x14ac:dyDescent="0.25">
      <c r="A674" s="1"/>
      <c r="B674" s="1"/>
      <c r="C674" s="1"/>
      <c r="D674" s="1"/>
      <c r="E674" s="1"/>
      <c r="F674" s="1"/>
      <c r="G674" s="1"/>
      <c r="H674" s="13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hidden="1" customHeight="1" x14ac:dyDescent="0.25">
      <c r="A675" s="1"/>
      <c r="B675" s="1"/>
      <c r="C675" s="1"/>
      <c r="D675" s="1"/>
      <c r="E675" s="1"/>
      <c r="F675" s="1"/>
      <c r="G675" s="1"/>
      <c r="H675" s="13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hidden="1" customHeight="1" x14ac:dyDescent="0.25">
      <c r="A676" s="1"/>
      <c r="B676" s="1"/>
      <c r="C676" s="1"/>
      <c r="D676" s="1"/>
      <c r="E676" s="1"/>
      <c r="F676" s="1"/>
      <c r="G676" s="1"/>
      <c r="H676" s="13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hidden="1" customHeight="1" x14ac:dyDescent="0.25">
      <c r="A677" s="1"/>
      <c r="B677" s="1"/>
      <c r="C677" s="1"/>
      <c r="D677" s="1"/>
      <c r="E677" s="1"/>
      <c r="F677" s="1"/>
      <c r="G677" s="1"/>
      <c r="H677" s="13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hidden="1" customHeight="1" x14ac:dyDescent="0.25">
      <c r="A678" s="1"/>
      <c r="B678" s="1"/>
      <c r="C678" s="1"/>
      <c r="D678" s="1"/>
      <c r="E678" s="1"/>
      <c r="F678" s="1"/>
      <c r="G678" s="1"/>
      <c r="H678" s="13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hidden="1" customHeight="1" x14ac:dyDescent="0.25">
      <c r="A679" s="1"/>
      <c r="B679" s="1"/>
      <c r="C679" s="1"/>
      <c r="D679" s="1"/>
      <c r="E679" s="1"/>
      <c r="F679" s="1"/>
      <c r="G679" s="1"/>
      <c r="H679" s="13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hidden="1" customHeight="1" x14ac:dyDescent="0.25">
      <c r="A680" s="1"/>
      <c r="B680" s="1"/>
      <c r="C680" s="1"/>
      <c r="D680" s="1"/>
      <c r="E680" s="1"/>
      <c r="F680" s="1"/>
      <c r="G680" s="1"/>
      <c r="H680" s="13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hidden="1" customHeight="1" x14ac:dyDescent="0.25">
      <c r="A681" s="1"/>
      <c r="B681" s="1"/>
      <c r="C681" s="1"/>
      <c r="D681" s="1"/>
      <c r="E681" s="1"/>
      <c r="F681" s="1"/>
      <c r="G681" s="1"/>
      <c r="H681" s="13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hidden="1" customHeight="1" x14ac:dyDescent="0.25">
      <c r="A682" s="1"/>
      <c r="B682" s="1"/>
      <c r="C682" s="1"/>
      <c r="D682" s="1"/>
      <c r="E682" s="1"/>
      <c r="F682" s="1"/>
      <c r="G682" s="1"/>
      <c r="H682" s="13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hidden="1" customHeight="1" x14ac:dyDescent="0.25">
      <c r="A683" s="1"/>
      <c r="B683" s="1"/>
      <c r="C683" s="1"/>
      <c r="D683" s="1"/>
      <c r="E683" s="1"/>
      <c r="F683" s="1"/>
      <c r="G683" s="1"/>
      <c r="H683" s="13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hidden="1" customHeight="1" x14ac:dyDescent="0.25">
      <c r="A684" s="1"/>
      <c r="B684" s="1"/>
      <c r="C684" s="1"/>
      <c r="D684" s="1"/>
      <c r="E684" s="1"/>
      <c r="F684" s="1"/>
      <c r="G684" s="1"/>
      <c r="H684" s="13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hidden="1" customHeight="1" x14ac:dyDescent="0.25">
      <c r="A685" s="1"/>
      <c r="B685" s="1"/>
      <c r="C685" s="1"/>
      <c r="D685" s="1"/>
      <c r="E685" s="1"/>
      <c r="F685" s="1"/>
      <c r="G685" s="1"/>
      <c r="H685" s="13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hidden="1" customHeight="1" x14ac:dyDescent="0.25">
      <c r="A686" s="1"/>
      <c r="B686" s="1"/>
      <c r="C686" s="1"/>
      <c r="D686" s="1"/>
      <c r="E686" s="1"/>
      <c r="F686" s="1"/>
      <c r="G686" s="1"/>
      <c r="H686" s="13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hidden="1" customHeight="1" x14ac:dyDescent="0.25">
      <c r="A687" s="1"/>
      <c r="B687" s="1"/>
      <c r="C687" s="1"/>
      <c r="D687" s="1"/>
      <c r="E687" s="1"/>
      <c r="F687" s="1"/>
      <c r="G687" s="1"/>
      <c r="H687" s="13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hidden="1" customHeight="1" x14ac:dyDescent="0.25">
      <c r="A688" s="1"/>
      <c r="B688" s="1"/>
      <c r="C688" s="1"/>
      <c r="D688" s="1"/>
      <c r="E688" s="1"/>
      <c r="F688" s="1"/>
      <c r="G688" s="1"/>
      <c r="H688" s="13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hidden="1" customHeight="1" x14ac:dyDescent="0.25">
      <c r="A689" s="1"/>
      <c r="B689" s="1"/>
      <c r="C689" s="1"/>
      <c r="D689" s="1"/>
      <c r="E689" s="1"/>
      <c r="F689" s="1"/>
      <c r="G689" s="1"/>
      <c r="H689" s="13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hidden="1" customHeight="1" x14ac:dyDescent="0.25">
      <c r="A690" s="1"/>
      <c r="B690" s="1"/>
      <c r="C690" s="1"/>
      <c r="D690" s="1"/>
      <c r="E690" s="1"/>
      <c r="F690" s="1"/>
      <c r="G690" s="1"/>
      <c r="H690" s="13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hidden="1" customHeight="1" x14ac:dyDescent="0.25">
      <c r="A691" s="1"/>
      <c r="B691" s="1"/>
      <c r="C691" s="1"/>
      <c r="D691" s="1"/>
      <c r="E691" s="1"/>
      <c r="F691" s="1"/>
      <c r="G691" s="1"/>
      <c r="H691" s="13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hidden="1" customHeight="1" x14ac:dyDescent="0.25">
      <c r="A692" s="1"/>
      <c r="B692" s="1"/>
      <c r="C692" s="1"/>
      <c r="D692" s="1"/>
      <c r="E692" s="1"/>
      <c r="F692" s="1"/>
      <c r="G692" s="1"/>
      <c r="H692" s="13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hidden="1" customHeight="1" x14ac:dyDescent="0.25">
      <c r="A693" s="1"/>
      <c r="B693" s="1"/>
      <c r="C693" s="1"/>
      <c r="D693" s="1"/>
      <c r="E693" s="1"/>
      <c r="F693" s="1"/>
      <c r="G693" s="1"/>
      <c r="H693" s="13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hidden="1" customHeight="1" x14ac:dyDescent="0.25">
      <c r="A694" s="1"/>
      <c r="B694" s="1"/>
      <c r="C694" s="1"/>
      <c r="D694" s="1"/>
      <c r="E694" s="1"/>
      <c r="F694" s="1"/>
      <c r="G694" s="1"/>
      <c r="H694" s="13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hidden="1" customHeight="1" x14ac:dyDescent="0.25">
      <c r="A695" s="1"/>
      <c r="B695" s="1"/>
      <c r="C695" s="1"/>
      <c r="D695" s="1"/>
      <c r="E695" s="1"/>
      <c r="F695" s="1"/>
      <c r="G695" s="1"/>
      <c r="H695" s="13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hidden="1" customHeight="1" x14ac:dyDescent="0.25">
      <c r="A696" s="1"/>
      <c r="B696" s="1"/>
      <c r="C696" s="1"/>
      <c r="D696" s="1"/>
      <c r="E696" s="1"/>
      <c r="F696" s="1"/>
      <c r="G696" s="1"/>
      <c r="H696" s="13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hidden="1" customHeight="1" x14ac:dyDescent="0.25">
      <c r="A697" s="1"/>
      <c r="B697" s="1"/>
      <c r="C697" s="1"/>
      <c r="D697" s="1"/>
      <c r="E697" s="1"/>
      <c r="F697" s="1"/>
      <c r="G697" s="1"/>
      <c r="H697" s="13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hidden="1" customHeight="1" x14ac:dyDescent="0.25">
      <c r="A698" s="1"/>
      <c r="B698" s="1"/>
      <c r="C698" s="1"/>
      <c r="D698" s="1"/>
      <c r="E698" s="1"/>
      <c r="F698" s="1"/>
      <c r="G698" s="1"/>
      <c r="H698" s="13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hidden="1" customHeight="1" x14ac:dyDescent="0.25">
      <c r="A699" s="1"/>
      <c r="B699" s="1"/>
      <c r="C699" s="1"/>
      <c r="D699" s="1"/>
      <c r="E699" s="1"/>
      <c r="F699" s="1"/>
      <c r="G699" s="1"/>
      <c r="H699" s="13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hidden="1" customHeight="1" x14ac:dyDescent="0.25">
      <c r="A700" s="1"/>
      <c r="B700" s="1"/>
      <c r="C700" s="1"/>
      <c r="D700" s="1"/>
      <c r="E700" s="1"/>
      <c r="F700" s="1"/>
      <c r="G700" s="1"/>
      <c r="H700" s="13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hidden="1" customHeight="1" x14ac:dyDescent="0.25">
      <c r="A701" s="1"/>
      <c r="B701" s="1"/>
      <c r="C701" s="1"/>
      <c r="D701" s="1"/>
      <c r="E701" s="1"/>
      <c r="F701" s="1"/>
      <c r="G701" s="1"/>
      <c r="H701" s="13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hidden="1" customHeight="1" x14ac:dyDescent="0.25">
      <c r="A702" s="1"/>
      <c r="B702" s="1"/>
      <c r="C702" s="1"/>
      <c r="D702" s="1"/>
      <c r="E702" s="1"/>
      <c r="F702" s="1"/>
      <c r="G702" s="1"/>
      <c r="H702" s="13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hidden="1" customHeight="1" x14ac:dyDescent="0.25">
      <c r="A703" s="1"/>
      <c r="B703" s="1"/>
      <c r="C703" s="1"/>
      <c r="D703" s="1"/>
      <c r="E703" s="1"/>
      <c r="F703" s="1"/>
      <c r="G703" s="1"/>
      <c r="H703" s="13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hidden="1" customHeight="1" x14ac:dyDescent="0.25">
      <c r="A704" s="1"/>
      <c r="B704" s="1"/>
      <c r="C704" s="1"/>
      <c r="D704" s="1"/>
      <c r="E704" s="1"/>
      <c r="F704" s="1"/>
      <c r="G704" s="1"/>
      <c r="H704" s="13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hidden="1" customHeight="1" x14ac:dyDescent="0.25">
      <c r="A705" s="1"/>
      <c r="B705" s="1"/>
      <c r="C705" s="1"/>
      <c r="D705" s="1"/>
      <c r="E705" s="1"/>
      <c r="F705" s="1"/>
      <c r="G705" s="1"/>
      <c r="H705" s="13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hidden="1" customHeight="1" x14ac:dyDescent="0.25">
      <c r="A706" s="1"/>
      <c r="B706" s="1"/>
      <c r="C706" s="1"/>
      <c r="D706" s="1"/>
      <c r="E706" s="1"/>
      <c r="F706" s="1"/>
      <c r="G706" s="1"/>
      <c r="H706" s="13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hidden="1" customHeight="1" x14ac:dyDescent="0.25">
      <c r="A707" s="1"/>
      <c r="B707" s="1"/>
      <c r="C707" s="1"/>
      <c r="D707" s="1"/>
      <c r="E707" s="1"/>
      <c r="F707" s="1"/>
      <c r="G707" s="1"/>
      <c r="H707" s="13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hidden="1" customHeight="1" x14ac:dyDescent="0.25">
      <c r="A708" s="1"/>
      <c r="B708" s="1"/>
      <c r="C708" s="1"/>
      <c r="D708" s="1"/>
      <c r="E708" s="1"/>
      <c r="F708" s="1"/>
      <c r="G708" s="1"/>
      <c r="H708" s="13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hidden="1" customHeight="1" x14ac:dyDescent="0.25">
      <c r="A709" s="1"/>
      <c r="B709" s="1"/>
      <c r="C709" s="1"/>
      <c r="D709" s="1"/>
      <c r="E709" s="1"/>
      <c r="F709" s="1"/>
      <c r="G709" s="1"/>
      <c r="H709" s="13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hidden="1" customHeight="1" x14ac:dyDescent="0.25">
      <c r="A710" s="1"/>
      <c r="B710" s="1"/>
      <c r="C710" s="1"/>
      <c r="D710" s="1"/>
      <c r="E710" s="1"/>
      <c r="F710" s="1"/>
      <c r="G710" s="1"/>
      <c r="H710" s="13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hidden="1" customHeight="1" x14ac:dyDescent="0.25">
      <c r="A711" s="1"/>
      <c r="B711" s="1"/>
      <c r="C711" s="1"/>
      <c r="D711" s="1"/>
      <c r="E711" s="1"/>
      <c r="F711" s="1"/>
      <c r="G711" s="1"/>
      <c r="H711" s="13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hidden="1" customHeight="1" x14ac:dyDescent="0.25">
      <c r="A712" s="1"/>
      <c r="B712" s="1"/>
      <c r="C712" s="1"/>
      <c r="D712" s="1"/>
      <c r="E712" s="1"/>
      <c r="F712" s="1"/>
      <c r="G712" s="1"/>
      <c r="H712" s="13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hidden="1" customHeight="1" x14ac:dyDescent="0.25">
      <c r="A713" s="1"/>
      <c r="B713" s="1"/>
      <c r="C713" s="1"/>
      <c r="D713" s="1"/>
      <c r="E713" s="1"/>
      <c r="F713" s="1"/>
      <c r="G713" s="1"/>
      <c r="H713" s="13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hidden="1" customHeight="1" x14ac:dyDescent="0.25">
      <c r="A714" s="1"/>
      <c r="B714" s="1"/>
      <c r="C714" s="1"/>
      <c r="D714" s="1"/>
      <c r="E714" s="1"/>
      <c r="F714" s="1"/>
      <c r="G714" s="1"/>
      <c r="H714" s="13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hidden="1" customHeight="1" x14ac:dyDescent="0.25">
      <c r="A715" s="1"/>
      <c r="B715" s="1"/>
      <c r="C715" s="1"/>
      <c r="D715" s="1"/>
      <c r="E715" s="1"/>
      <c r="F715" s="1"/>
      <c r="G715" s="1"/>
      <c r="H715" s="13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hidden="1" customHeight="1" x14ac:dyDescent="0.25">
      <c r="A716" s="1"/>
      <c r="B716" s="1"/>
      <c r="C716" s="1"/>
      <c r="D716" s="1"/>
      <c r="E716" s="1"/>
      <c r="F716" s="1"/>
      <c r="G716" s="1"/>
      <c r="H716" s="13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hidden="1" customHeight="1" x14ac:dyDescent="0.25">
      <c r="A717" s="1"/>
      <c r="B717" s="1"/>
      <c r="C717" s="1"/>
      <c r="D717" s="1"/>
      <c r="E717" s="1"/>
      <c r="F717" s="1"/>
      <c r="G717" s="1"/>
      <c r="H717" s="13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hidden="1" customHeight="1" x14ac:dyDescent="0.25">
      <c r="A718" s="1"/>
      <c r="B718" s="1"/>
      <c r="C718" s="1"/>
      <c r="D718" s="1"/>
      <c r="E718" s="1"/>
      <c r="F718" s="1"/>
      <c r="G718" s="1"/>
      <c r="H718" s="13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hidden="1" customHeight="1" x14ac:dyDescent="0.25">
      <c r="A719" s="1"/>
      <c r="B719" s="1"/>
      <c r="C719" s="1"/>
      <c r="D719" s="1"/>
      <c r="E719" s="1"/>
      <c r="F719" s="1"/>
      <c r="G719" s="1"/>
      <c r="H719" s="13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hidden="1" customHeight="1" x14ac:dyDescent="0.25">
      <c r="A720" s="1"/>
      <c r="B720" s="1"/>
      <c r="C720" s="1"/>
      <c r="D720" s="1"/>
      <c r="E720" s="1"/>
      <c r="F720" s="1"/>
      <c r="G720" s="1"/>
      <c r="H720" s="13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hidden="1" customHeight="1" x14ac:dyDescent="0.25">
      <c r="A721" s="1"/>
      <c r="B721" s="1"/>
      <c r="C721" s="1"/>
      <c r="D721" s="1"/>
      <c r="E721" s="1"/>
      <c r="F721" s="1"/>
      <c r="G721" s="1"/>
      <c r="H721" s="13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hidden="1" customHeight="1" x14ac:dyDescent="0.25">
      <c r="A722" s="1"/>
      <c r="B722" s="1"/>
      <c r="C722" s="1"/>
      <c r="D722" s="1"/>
      <c r="E722" s="1"/>
      <c r="F722" s="1"/>
      <c r="G722" s="1"/>
      <c r="H722" s="13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hidden="1" customHeight="1" x14ac:dyDescent="0.25">
      <c r="A723" s="1"/>
      <c r="B723" s="1"/>
      <c r="C723" s="1"/>
      <c r="D723" s="1"/>
      <c r="E723" s="1"/>
      <c r="F723" s="1"/>
      <c r="G723" s="1"/>
      <c r="H723" s="13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hidden="1" customHeight="1" x14ac:dyDescent="0.25">
      <c r="A724" s="1"/>
      <c r="B724" s="1"/>
      <c r="C724" s="1"/>
      <c r="D724" s="1"/>
      <c r="E724" s="1"/>
      <c r="F724" s="1"/>
      <c r="G724" s="1"/>
      <c r="H724" s="13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hidden="1" customHeight="1" x14ac:dyDescent="0.25">
      <c r="A725" s="1"/>
      <c r="B725" s="1"/>
      <c r="C725" s="1"/>
      <c r="D725" s="1"/>
      <c r="E725" s="1"/>
      <c r="F725" s="1"/>
      <c r="G725" s="1"/>
      <c r="H725" s="13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hidden="1" customHeight="1" x14ac:dyDescent="0.25">
      <c r="A726" s="1"/>
      <c r="B726" s="1"/>
      <c r="C726" s="1"/>
      <c r="D726" s="1"/>
      <c r="E726" s="1"/>
      <c r="F726" s="1"/>
      <c r="G726" s="1"/>
      <c r="H726" s="13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hidden="1" customHeight="1" x14ac:dyDescent="0.25">
      <c r="A727" s="1"/>
      <c r="B727" s="1"/>
      <c r="C727" s="1"/>
      <c r="D727" s="1"/>
      <c r="E727" s="1"/>
      <c r="F727" s="1"/>
      <c r="G727" s="1"/>
      <c r="H727" s="13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hidden="1" customHeight="1" x14ac:dyDescent="0.25">
      <c r="A728" s="1"/>
      <c r="B728" s="1"/>
      <c r="C728" s="1"/>
      <c r="D728" s="1"/>
      <c r="E728" s="1"/>
      <c r="F728" s="1"/>
      <c r="G728" s="1"/>
      <c r="H728" s="13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hidden="1" customHeight="1" x14ac:dyDescent="0.25">
      <c r="A729" s="1"/>
      <c r="B729" s="1"/>
      <c r="C729" s="1"/>
      <c r="D729" s="1"/>
      <c r="E729" s="1"/>
      <c r="F729" s="1"/>
      <c r="G729" s="1"/>
      <c r="H729" s="13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hidden="1" customHeight="1" x14ac:dyDescent="0.25">
      <c r="A730" s="1"/>
      <c r="B730" s="1"/>
      <c r="C730" s="1"/>
      <c r="D730" s="1"/>
      <c r="E730" s="1"/>
      <c r="F730" s="1"/>
      <c r="G730" s="1"/>
      <c r="H730" s="13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hidden="1" customHeight="1" x14ac:dyDescent="0.25">
      <c r="A731" s="1"/>
      <c r="B731" s="1"/>
      <c r="C731" s="1"/>
      <c r="D731" s="1"/>
      <c r="E731" s="1"/>
      <c r="F731" s="1"/>
      <c r="G731" s="1"/>
      <c r="H731" s="13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hidden="1" customHeight="1" x14ac:dyDescent="0.25">
      <c r="A732" s="1"/>
      <c r="B732" s="1"/>
      <c r="C732" s="1"/>
      <c r="D732" s="1"/>
      <c r="E732" s="1"/>
      <c r="F732" s="1"/>
      <c r="G732" s="1"/>
      <c r="H732" s="13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hidden="1" customHeight="1" x14ac:dyDescent="0.25">
      <c r="A733" s="1"/>
      <c r="B733" s="1"/>
      <c r="C733" s="1"/>
      <c r="D733" s="1"/>
      <c r="E733" s="1"/>
      <c r="F733" s="1"/>
      <c r="G733" s="1"/>
      <c r="H733" s="13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hidden="1" customHeight="1" x14ac:dyDescent="0.25">
      <c r="A734" s="1"/>
      <c r="B734" s="1"/>
      <c r="C734" s="1"/>
      <c r="D734" s="1"/>
      <c r="E734" s="1"/>
      <c r="F734" s="1"/>
      <c r="G734" s="1"/>
      <c r="H734" s="13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hidden="1" customHeight="1" x14ac:dyDescent="0.25">
      <c r="A735" s="1"/>
      <c r="B735" s="1"/>
      <c r="C735" s="1"/>
      <c r="D735" s="1"/>
      <c r="E735" s="1"/>
      <c r="F735" s="1"/>
      <c r="G735" s="1"/>
      <c r="H735" s="13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hidden="1" customHeight="1" x14ac:dyDescent="0.25">
      <c r="A736" s="1"/>
      <c r="B736" s="1"/>
      <c r="C736" s="1"/>
      <c r="D736" s="1"/>
      <c r="E736" s="1"/>
      <c r="F736" s="1"/>
      <c r="G736" s="1"/>
      <c r="H736" s="13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hidden="1" customHeight="1" x14ac:dyDescent="0.25">
      <c r="A737" s="1"/>
      <c r="B737" s="1"/>
      <c r="C737" s="1"/>
      <c r="D737" s="1"/>
      <c r="E737" s="1"/>
      <c r="F737" s="1"/>
      <c r="G737" s="1"/>
      <c r="H737" s="13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hidden="1" customHeight="1" x14ac:dyDescent="0.25">
      <c r="A738" s="1"/>
      <c r="B738" s="1"/>
      <c r="C738" s="1"/>
      <c r="D738" s="1"/>
      <c r="E738" s="1"/>
      <c r="F738" s="1"/>
      <c r="G738" s="1"/>
      <c r="H738" s="13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hidden="1" customHeight="1" x14ac:dyDescent="0.25">
      <c r="A739" s="1"/>
      <c r="B739" s="1"/>
      <c r="C739" s="1"/>
      <c r="D739" s="1"/>
      <c r="E739" s="1"/>
      <c r="F739" s="1"/>
      <c r="G739" s="1"/>
      <c r="H739" s="13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hidden="1" customHeight="1" x14ac:dyDescent="0.25">
      <c r="A740" s="1"/>
      <c r="B740" s="1"/>
      <c r="C740" s="1"/>
      <c r="D740" s="1"/>
      <c r="E740" s="1"/>
      <c r="F740" s="1"/>
      <c r="G740" s="1"/>
      <c r="H740" s="13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hidden="1" customHeight="1" x14ac:dyDescent="0.25">
      <c r="A741" s="1"/>
      <c r="B741" s="1"/>
      <c r="C741" s="1"/>
      <c r="D741" s="1"/>
      <c r="E741" s="1"/>
      <c r="F741" s="1"/>
      <c r="G741" s="1"/>
      <c r="H741" s="13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hidden="1" customHeight="1" x14ac:dyDescent="0.25">
      <c r="A742" s="1"/>
      <c r="B742" s="1"/>
      <c r="C742" s="1"/>
      <c r="D742" s="1"/>
      <c r="E742" s="1"/>
      <c r="F742" s="1"/>
      <c r="G742" s="1"/>
      <c r="H742" s="13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hidden="1" customHeight="1" x14ac:dyDescent="0.25">
      <c r="A743" s="1"/>
      <c r="B743" s="1"/>
      <c r="C743" s="1"/>
      <c r="D743" s="1"/>
      <c r="E743" s="1"/>
      <c r="F743" s="1"/>
      <c r="G743" s="1"/>
      <c r="H743" s="13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hidden="1" customHeight="1" x14ac:dyDescent="0.25">
      <c r="A744" s="1"/>
      <c r="B744" s="1"/>
      <c r="C744" s="1"/>
      <c r="D744" s="1"/>
      <c r="E744" s="1"/>
      <c r="F744" s="1"/>
      <c r="G744" s="1"/>
      <c r="H744" s="13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hidden="1" customHeight="1" x14ac:dyDescent="0.25">
      <c r="A745" s="1"/>
      <c r="B745" s="1"/>
      <c r="C745" s="1"/>
      <c r="D745" s="1"/>
      <c r="E745" s="1"/>
      <c r="F745" s="1"/>
      <c r="G745" s="1"/>
      <c r="H745" s="13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hidden="1" customHeight="1" x14ac:dyDescent="0.25">
      <c r="A746" s="1"/>
      <c r="B746" s="1"/>
      <c r="C746" s="1"/>
      <c r="D746" s="1"/>
      <c r="E746" s="1"/>
      <c r="F746" s="1"/>
      <c r="G746" s="1"/>
      <c r="H746" s="13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hidden="1" customHeight="1" x14ac:dyDescent="0.25">
      <c r="A747" s="1"/>
      <c r="B747" s="1"/>
      <c r="C747" s="1"/>
      <c r="D747" s="1"/>
      <c r="E747" s="1"/>
      <c r="F747" s="1"/>
      <c r="G747" s="1"/>
      <c r="H747" s="13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hidden="1" customHeight="1" x14ac:dyDescent="0.25">
      <c r="A748" s="1"/>
      <c r="B748" s="1"/>
      <c r="C748" s="1"/>
      <c r="D748" s="1"/>
      <c r="E748" s="1"/>
      <c r="F748" s="1"/>
      <c r="G748" s="1"/>
      <c r="H748" s="13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hidden="1" customHeight="1" x14ac:dyDescent="0.25">
      <c r="A749" s="1"/>
      <c r="B749" s="1"/>
      <c r="C749" s="1"/>
      <c r="D749" s="1"/>
      <c r="E749" s="1"/>
      <c r="F749" s="1"/>
      <c r="G749" s="1"/>
      <c r="H749" s="13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hidden="1" customHeight="1" x14ac:dyDescent="0.25">
      <c r="A750" s="1"/>
      <c r="B750" s="1"/>
      <c r="C750" s="1"/>
      <c r="D750" s="1"/>
      <c r="E750" s="1"/>
      <c r="F750" s="1"/>
      <c r="G750" s="1"/>
      <c r="H750" s="13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hidden="1" customHeight="1" x14ac:dyDescent="0.25">
      <c r="A751" s="1"/>
      <c r="B751" s="1"/>
      <c r="C751" s="1"/>
      <c r="D751" s="1"/>
      <c r="E751" s="1"/>
      <c r="F751" s="1"/>
      <c r="G751" s="1"/>
      <c r="H751" s="13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hidden="1" customHeight="1" x14ac:dyDescent="0.25">
      <c r="A752" s="1"/>
      <c r="B752" s="1"/>
      <c r="C752" s="1"/>
      <c r="D752" s="1"/>
      <c r="E752" s="1"/>
      <c r="F752" s="1"/>
      <c r="G752" s="1"/>
      <c r="H752" s="13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hidden="1" customHeight="1" x14ac:dyDescent="0.25">
      <c r="A753" s="1"/>
      <c r="B753" s="1"/>
      <c r="C753" s="1"/>
      <c r="D753" s="1"/>
      <c r="E753" s="1"/>
      <c r="F753" s="1"/>
      <c r="G753" s="1"/>
      <c r="H753" s="13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hidden="1" customHeight="1" x14ac:dyDescent="0.25">
      <c r="A754" s="1"/>
      <c r="B754" s="1"/>
      <c r="C754" s="1"/>
      <c r="D754" s="1"/>
      <c r="E754" s="1"/>
      <c r="F754" s="1"/>
      <c r="G754" s="1"/>
      <c r="H754" s="13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hidden="1" customHeight="1" x14ac:dyDescent="0.25">
      <c r="A755" s="1"/>
      <c r="B755" s="1"/>
      <c r="C755" s="1"/>
      <c r="D755" s="1"/>
      <c r="E755" s="1"/>
      <c r="F755" s="1"/>
      <c r="G755" s="1"/>
      <c r="H755" s="13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hidden="1" customHeight="1" x14ac:dyDescent="0.25">
      <c r="A756" s="1"/>
      <c r="B756" s="1"/>
      <c r="C756" s="1"/>
      <c r="D756" s="1"/>
      <c r="E756" s="1"/>
      <c r="F756" s="1"/>
      <c r="G756" s="1"/>
      <c r="H756" s="13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hidden="1" customHeight="1" x14ac:dyDescent="0.25">
      <c r="A757" s="1"/>
      <c r="B757" s="1"/>
      <c r="C757" s="1"/>
      <c r="D757" s="1"/>
      <c r="E757" s="1"/>
      <c r="F757" s="1"/>
      <c r="G757" s="1"/>
      <c r="H757" s="13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hidden="1" customHeight="1" x14ac:dyDescent="0.25">
      <c r="A758" s="1"/>
      <c r="B758" s="1"/>
      <c r="C758" s="1"/>
      <c r="D758" s="1"/>
      <c r="E758" s="1"/>
      <c r="F758" s="1"/>
      <c r="G758" s="1"/>
      <c r="H758" s="13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hidden="1" customHeight="1" x14ac:dyDescent="0.25">
      <c r="A759" s="1"/>
      <c r="B759" s="1"/>
      <c r="C759" s="1"/>
      <c r="D759" s="1"/>
      <c r="E759" s="1"/>
      <c r="F759" s="1"/>
      <c r="G759" s="1"/>
      <c r="H759" s="13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hidden="1" customHeight="1" x14ac:dyDescent="0.25">
      <c r="A760" s="1"/>
      <c r="B760" s="1"/>
      <c r="C760" s="1"/>
      <c r="D760" s="1"/>
      <c r="E760" s="1"/>
      <c r="F760" s="1"/>
      <c r="G760" s="1"/>
      <c r="H760" s="13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hidden="1" customHeight="1" x14ac:dyDescent="0.25">
      <c r="A761" s="1"/>
      <c r="B761" s="1"/>
      <c r="C761" s="1"/>
      <c r="D761" s="1"/>
      <c r="E761" s="1"/>
      <c r="F761" s="1"/>
      <c r="G761" s="1"/>
      <c r="H761" s="13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hidden="1" customHeight="1" x14ac:dyDescent="0.25">
      <c r="A762" s="1"/>
      <c r="B762" s="1"/>
      <c r="C762" s="1"/>
      <c r="D762" s="1"/>
      <c r="E762" s="1"/>
      <c r="F762" s="1"/>
      <c r="G762" s="1"/>
      <c r="H762" s="13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hidden="1" customHeight="1" x14ac:dyDescent="0.25">
      <c r="A763" s="1"/>
      <c r="B763" s="1"/>
      <c r="C763" s="1"/>
      <c r="D763" s="1"/>
      <c r="E763" s="1"/>
      <c r="F763" s="1"/>
      <c r="G763" s="1"/>
      <c r="H763" s="13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hidden="1" customHeight="1" x14ac:dyDescent="0.25">
      <c r="A764" s="1"/>
      <c r="B764" s="1"/>
      <c r="C764" s="1"/>
      <c r="D764" s="1"/>
      <c r="E764" s="1"/>
      <c r="F764" s="1"/>
      <c r="G764" s="1"/>
      <c r="H764" s="13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hidden="1" customHeight="1" x14ac:dyDescent="0.25">
      <c r="A765" s="1"/>
      <c r="B765" s="1"/>
      <c r="C765" s="1"/>
      <c r="D765" s="1"/>
      <c r="E765" s="1"/>
      <c r="F765" s="1"/>
      <c r="G765" s="1"/>
      <c r="H765" s="13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hidden="1" customHeight="1" x14ac:dyDescent="0.25">
      <c r="A766" s="1"/>
      <c r="B766" s="1"/>
      <c r="C766" s="1"/>
      <c r="D766" s="1"/>
      <c r="E766" s="1"/>
      <c r="F766" s="1"/>
      <c r="G766" s="1"/>
      <c r="H766" s="13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hidden="1" customHeight="1" x14ac:dyDescent="0.25">
      <c r="A767" s="1"/>
      <c r="B767" s="1"/>
      <c r="C767" s="1"/>
      <c r="D767" s="1"/>
      <c r="E767" s="1"/>
      <c r="F767" s="1"/>
      <c r="G767" s="1"/>
      <c r="H767" s="13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hidden="1" customHeight="1" x14ac:dyDescent="0.25">
      <c r="A768" s="1"/>
      <c r="B768" s="1"/>
      <c r="C768" s="1"/>
      <c r="D768" s="1"/>
      <c r="E768" s="1"/>
      <c r="F768" s="1"/>
      <c r="G768" s="1"/>
      <c r="H768" s="13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hidden="1" customHeight="1" x14ac:dyDescent="0.25">
      <c r="A769" s="1"/>
      <c r="B769" s="1"/>
      <c r="C769" s="1"/>
      <c r="D769" s="1"/>
      <c r="E769" s="1"/>
      <c r="F769" s="1"/>
      <c r="G769" s="1"/>
      <c r="H769" s="13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hidden="1" customHeight="1" x14ac:dyDescent="0.25">
      <c r="A770" s="1"/>
      <c r="B770" s="1"/>
      <c r="C770" s="1"/>
      <c r="D770" s="1"/>
      <c r="E770" s="1"/>
      <c r="F770" s="1"/>
      <c r="G770" s="1"/>
      <c r="H770" s="13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hidden="1" customHeight="1" x14ac:dyDescent="0.25">
      <c r="A771" s="1"/>
      <c r="B771" s="1"/>
      <c r="C771" s="1"/>
      <c r="D771" s="1"/>
      <c r="E771" s="1"/>
      <c r="F771" s="1"/>
      <c r="G771" s="1"/>
      <c r="H771" s="13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hidden="1" customHeight="1" x14ac:dyDescent="0.25">
      <c r="A772" s="1"/>
      <c r="B772" s="1"/>
      <c r="C772" s="1"/>
      <c r="D772" s="1"/>
      <c r="E772" s="1"/>
      <c r="F772" s="1"/>
      <c r="G772" s="1"/>
      <c r="H772" s="13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hidden="1" customHeight="1" x14ac:dyDescent="0.25">
      <c r="A773" s="1"/>
      <c r="B773" s="1"/>
      <c r="C773" s="1"/>
      <c r="D773" s="1"/>
      <c r="E773" s="1"/>
      <c r="F773" s="1"/>
      <c r="G773" s="1"/>
      <c r="H773" s="13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hidden="1" customHeight="1" x14ac:dyDescent="0.25">
      <c r="A774" s="1"/>
      <c r="B774" s="1"/>
      <c r="C774" s="1"/>
      <c r="D774" s="1"/>
      <c r="E774" s="1"/>
      <c r="F774" s="1"/>
      <c r="G774" s="1"/>
      <c r="H774" s="13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hidden="1" customHeight="1" x14ac:dyDescent="0.25">
      <c r="A775" s="1"/>
      <c r="B775" s="1"/>
      <c r="C775" s="1"/>
      <c r="D775" s="1"/>
      <c r="E775" s="1"/>
      <c r="F775" s="1"/>
      <c r="G775" s="1"/>
      <c r="H775" s="13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hidden="1" customHeight="1" x14ac:dyDescent="0.25">
      <c r="A776" s="1"/>
      <c r="B776" s="1"/>
      <c r="C776" s="1"/>
      <c r="D776" s="1"/>
      <c r="E776" s="1"/>
      <c r="F776" s="1"/>
      <c r="G776" s="1"/>
      <c r="H776" s="13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hidden="1" customHeight="1" x14ac:dyDescent="0.25">
      <c r="A777" s="1"/>
      <c r="B777" s="1"/>
      <c r="C777" s="1"/>
      <c r="D777" s="1"/>
      <c r="E777" s="1"/>
      <c r="F777" s="1"/>
      <c r="G777" s="1"/>
      <c r="H777" s="13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hidden="1" customHeight="1" x14ac:dyDescent="0.25">
      <c r="A778" s="1"/>
      <c r="B778" s="1"/>
      <c r="C778" s="1"/>
      <c r="D778" s="1"/>
      <c r="E778" s="1"/>
      <c r="F778" s="1"/>
      <c r="G778" s="1"/>
      <c r="H778" s="13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hidden="1" customHeight="1" x14ac:dyDescent="0.25">
      <c r="A779" s="1"/>
      <c r="B779" s="1"/>
      <c r="C779" s="1"/>
      <c r="D779" s="1"/>
      <c r="E779" s="1"/>
      <c r="F779" s="1"/>
      <c r="G779" s="1"/>
      <c r="H779" s="13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hidden="1" customHeight="1" x14ac:dyDescent="0.25">
      <c r="A780" s="1"/>
      <c r="B780" s="1"/>
      <c r="C780" s="1"/>
      <c r="D780" s="1"/>
      <c r="E780" s="1"/>
      <c r="F780" s="1"/>
      <c r="G780" s="1"/>
      <c r="H780" s="13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hidden="1" customHeight="1" x14ac:dyDescent="0.25">
      <c r="A781" s="1"/>
      <c r="B781" s="1"/>
      <c r="C781" s="1"/>
      <c r="D781" s="1"/>
      <c r="E781" s="1"/>
      <c r="F781" s="1"/>
      <c r="G781" s="1"/>
      <c r="H781" s="13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hidden="1" customHeight="1" x14ac:dyDescent="0.25">
      <c r="A782" s="1"/>
      <c r="B782" s="1"/>
      <c r="C782" s="1"/>
      <c r="D782" s="1"/>
      <c r="E782" s="1"/>
      <c r="F782" s="1"/>
      <c r="G782" s="1"/>
      <c r="H782" s="13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hidden="1" customHeight="1" x14ac:dyDescent="0.25">
      <c r="A783" s="1"/>
      <c r="B783" s="1"/>
      <c r="C783" s="1"/>
      <c r="D783" s="1"/>
      <c r="E783" s="1"/>
      <c r="F783" s="1"/>
      <c r="G783" s="1"/>
      <c r="H783" s="13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hidden="1" customHeight="1" x14ac:dyDescent="0.25">
      <c r="A784" s="1"/>
      <c r="B784" s="1"/>
      <c r="C784" s="1"/>
      <c r="D784" s="1"/>
      <c r="E784" s="1"/>
      <c r="F784" s="1"/>
      <c r="G784" s="1"/>
      <c r="H784" s="13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hidden="1" customHeight="1" x14ac:dyDescent="0.25">
      <c r="A785" s="1"/>
      <c r="B785" s="1"/>
      <c r="C785" s="1"/>
      <c r="D785" s="1"/>
      <c r="E785" s="1"/>
      <c r="F785" s="1"/>
      <c r="G785" s="1"/>
      <c r="H785" s="13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hidden="1" customHeight="1" x14ac:dyDescent="0.25">
      <c r="A786" s="1"/>
      <c r="B786" s="1"/>
      <c r="C786" s="1"/>
      <c r="D786" s="1"/>
      <c r="E786" s="1"/>
      <c r="F786" s="1"/>
      <c r="G786" s="1"/>
      <c r="H786" s="13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hidden="1" customHeight="1" x14ac:dyDescent="0.25">
      <c r="A787" s="1"/>
      <c r="B787" s="1"/>
      <c r="C787" s="1"/>
      <c r="D787" s="1"/>
      <c r="E787" s="1"/>
      <c r="F787" s="1"/>
      <c r="G787" s="1"/>
      <c r="H787" s="13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hidden="1" customHeight="1" x14ac:dyDescent="0.25">
      <c r="A788" s="1"/>
      <c r="B788" s="1"/>
      <c r="C788" s="1"/>
      <c r="D788" s="1"/>
      <c r="E788" s="1"/>
      <c r="F788" s="1"/>
      <c r="G788" s="1"/>
      <c r="H788" s="13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hidden="1" customHeight="1" x14ac:dyDescent="0.25">
      <c r="A789" s="1"/>
      <c r="B789" s="1"/>
      <c r="C789" s="1"/>
      <c r="D789" s="1"/>
      <c r="E789" s="1"/>
      <c r="F789" s="1"/>
      <c r="G789" s="1"/>
      <c r="H789" s="13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hidden="1" customHeight="1" x14ac:dyDescent="0.25">
      <c r="A790" s="1"/>
      <c r="B790" s="1"/>
      <c r="C790" s="1"/>
      <c r="D790" s="1"/>
      <c r="E790" s="1"/>
      <c r="F790" s="1"/>
      <c r="G790" s="1"/>
      <c r="H790" s="13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hidden="1" customHeight="1" x14ac:dyDescent="0.25">
      <c r="A791" s="1"/>
      <c r="B791" s="1"/>
      <c r="C791" s="1"/>
      <c r="D791" s="1"/>
      <c r="E791" s="1"/>
      <c r="F791" s="1"/>
      <c r="G791" s="1"/>
      <c r="H791" s="13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hidden="1" customHeight="1" x14ac:dyDescent="0.25">
      <c r="A792" s="1"/>
      <c r="B792" s="1"/>
      <c r="C792" s="1"/>
      <c r="D792" s="1"/>
      <c r="E792" s="1"/>
      <c r="F792" s="1"/>
      <c r="G792" s="1"/>
      <c r="H792" s="13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hidden="1" customHeight="1" x14ac:dyDescent="0.25">
      <c r="A793" s="1"/>
      <c r="B793" s="1"/>
      <c r="C793" s="1"/>
      <c r="D793" s="1"/>
      <c r="E793" s="1"/>
      <c r="F793" s="1"/>
      <c r="G793" s="1"/>
      <c r="H793" s="13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hidden="1" customHeight="1" x14ac:dyDescent="0.25">
      <c r="A794" s="1"/>
      <c r="B794" s="1"/>
      <c r="C794" s="1"/>
      <c r="D794" s="1"/>
      <c r="E794" s="1"/>
      <c r="F794" s="1"/>
      <c r="G794" s="1"/>
      <c r="H794" s="13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hidden="1" customHeight="1" x14ac:dyDescent="0.25">
      <c r="A795" s="1"/>
      <c r="B795" s="1"/>
      <c r="C795" s="1"/>
      <c r="D795" s="1"/>
      <c r="E795" s="1"/>
      <c r="F795" s="1"/>
      <c r="G795" s="1"/>
      <c r="H795" s="13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hidden="1" customHeight="1" x14ac:dyDescent="0.25">
      <c r="A796" s="1"/>
      <c r="B796" s="1"/>
      <c r="C796" s="1"/>
      <c r="D796" s="1"/>
      <c r="E796" s="1"/>
      <c r="F796" s="1"/>
      <c r="G796" s="1"/>
      <c r="H796" s="13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hidden="1" customHeight="1" x14ac:dyDescent="0.25">
      <c r="A797" s="1"/>
      <c r="B797" s="1"/>
      <c r="C797" s="1"/>
      <c r="D797" s="1"/>
      <c r="E797" s="1"/>
      <c r="F797" s="1"/>
      <c r="G797" s="1"/>
      <c r="H797" s="13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hidden="1" customHeight="1" x14ac:dyDescent="0.25">
      <c r="A798" s="1"/>
      <c r="B798" s="1"/>
      <c r="C798" s="1"/>
      <c r="D798" s="1"/>
      <c r="E798" s="1"/>
      <c r="F798" s="1"/>
      <c r="G798" s="1"/>
      <c r="H798" s="13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hidden="1" customHeight="1" x14ac:dyDescent="0.25">
      <c r="A799" s="1"/>
      <c r="B799" s="1"/>
      <c r="C799" s="1"/>
      <c r="D799" s="1"/>
      <c r="E799" s="1"/>
      <c r="F799" s="1"/>
      <c r="G799" s="1"/>
      <c r="H799" s="13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hidden="1" customHeight="1" x14ac:dyDescent="0.25">
      <c r="A800" s="1"/>
      <c r="B800" s="1"/>
      <c r="C800" s="1"/>
      <c r="D800" s="1"/>
      <c r="E800" s="1"/>
      <c r="F800" s="1"/>
      <c r="G800" s="1"/>
      <c r="H800" s="13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hidden="1" customHeight="1" x14ac:dyDescent="0.25">
      <c r="A801" s="1"/>
      <c r="B801" s="1"/>
      <c r="C801" s="1"/>
      <c r="D801" s="1"/>
      <c r="E801" s="1"/>
      <c r="F801" s="1"/>
      <c r="G801" s="1"/>
      <c r="H801" s="13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hidden="1" customHeight="1" x14ac:dyDescent="0.25">
      <c r="A802" s="1"/>
      <c r="B802" s="1"/>
      <c r="C802" s="1"/>
      <c r="D802" s="1"/>
      <c r="E802" s="1"/>
      <c r="F802" s="1"/>
      <c r="G802" s="1"/>
      <c r="H802" s="13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hidden="1" customHeight="1" x14ac:dyDescent="0.25">
      <c r="A803" s="1"/>
      <c r="B803" s="1"/>
      <c r="C803" s="1"/>
      <c r="D803" s="1"/>
      <c r="E803" s="1"/>
      <c r="F803" s="1"/>
      <c r="G803" s="1"/>
      <c r="H803" s="13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hidden="1" customHeight="1" x14ac:dyDescent="0.25">
      <c r="A804" s="1"/>
      <c r="B804" s="1"/>
      <c r="C804" s="1"/>
      <c r="D804" s="1"/>
      <c r="E804" s="1"/>
      <c r="F804" s="1"/>
      <c r="G804" s="1"/>
      <c r="H804" s="13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hidden="1" customHeight="1" x14ac:dyDescent="0.25">
      <c r="A805" s="1"/>
      <c r="B805" s="1"/>
      <c r="C805" s="1"/>
      <c r="D805" s="1"/>
      <c r="E805" s="1"/>
      <c r="F805" s="1"/>
      <c r="G805" s="1"/>
      <c r="H805" s="13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hidden="1" customHeight="1" x14ac:dyDescent="0.25">
      <c r="A806" s="1"/>
      <c r="B806" s="1"/>
      <c r="C806" s="1"/>
      <c r="D806" s="1"/>
      <c r="E806" s="1"/>
      <c r="F806" s="1"/>
      <c r="G806" s="1"/>
      <c r="H806" s="13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hidden="1" customHeight="1" x14ac:dyDescent="0.25">
      <c r="A807" s="1"/>
      <c r="B807" s="1"/>
      <c r="C807" s="1"/>
      <c r="D807" s="1"/>
      <c r="E807" s="1"/>
      <c r="F807" s="1"/>
      <c r="G807" s="1"/>
      <c r="H807" s="13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hidden="1" customHeight="1" x14ac:dyDescent="0.25">
      <c r="A808" s="1"/>
      <c r="B808" s="1"/>
      <c r="C808" s="1"/>
      <c r="D808" s="1"/>
      <c r="E808" s="1"/>
      <c r="F808" s="1"/>
      <c r="G808" s="1"/>
      <c r="H808" s="13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hidden="1" customHeight="1" x14ac:dyDescent="0.25">
      <c r="A809" s="1"/>
      <c r="B809" s="1"/>
      <c r="C809" s="1"/>
      <c r="D809" s="1"/>
      <c r="E809" s="1"/>
      <c r="F809" s="1"/>
      <c r="G809" s="1"/>
      <c r="H809" s="13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hidden="1" customHeight="1" x14ac:dyDescent="0.25">
      <c r="A810" s="1"/>
      <c r="B810" s="1"/>
      <c r="C810" s="1"/>
      <c r="D810" s="1"/>
      <c r="E810" s="1"/>
      <c r="F810" s="1"/>
      <c r="G810" s="1"/>
      <c r="H810" s="13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hidden="1" customHeight="1" x14ac:dyDescent="0.25">
      <c r="A811" s="1"/>
      <c r="B811" s="1"/>
      <c r="C811" s="1"/>
      <c r="D811" s="1"/>
      <c r="E811" s="1"/>
      <c r="F811" s="1"/>
      <c r="G811" s="1"/>
      <c r="H811" s="13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hidden="1" customHeight="1" x14ac:dyDescent="0.25">
      <c r="A812" s="1"/>
      <c r="B812" s="1"/>
      <c r="C812" s="1"/>
      <c r="D812" s="1"/>
      <c r="E812" s="1"/>
      <c r="F812" s="1"/>
      <c r="G812" s="1"/>
      <c r="H812" s="13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hidden="1" customHeight="1" x14ac:dyDescent="0.25">
      <c r="A813" s="1"/>
      <c r="B813" s="1"/>
      <c r="C813" s="1"/>
      <c r="D813" s="1"/>
      <c r="E813" s="1"/>
      <c r="F813" s="1"/>
      <c r="G813" s="1"/>
      <c r="H813" s="13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hidden="1" customHeight="1" x14ac:dyDescent="0.25">
      <c r="A814" s="1"/>
      <c r="B814" s="1"/>
      <c r="C814" s="1"/>
      <c r="D814" s="1"/>
      <c r="E814" s="1"/>
      <c r="F814" s="1"/>
      <c r="G814" s="1"/>
      <c r="H814" s="13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hidden="1" customHeight="1" x14ac:dyDescent="0.25">
      <c r="A815" s="1"/>
      <c r="B815" s="1"/>
      <c r="C815" s="1"/>
      <c r="D815" s="1"/>
      <c r="E815" s="1"/>
      <c r="F815" s="1"/>
      <c r="G815" s="1"/>
      <c r="H815" s="13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hidden="1" customHeight="1" x14ac:dyDescent="0.25">
      <c r="A816" s="1"/>
      <c r="B816" s="1"/>
      <c r="C816" s="1"/>
      <c r="D816" s="1"/>
      <c r="E816" s="1"/>
      <c r="F816" s="1"/>
      <c r="G816" s="1"/>
      <c r="H816" s="13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hidden="1" customHeight="1" x14ac:dyDescent="0.25">
      <c r="A817" s="1"/>
      <c r="B817" s="1"/>
      <c r="C817" s="1"/>
      <c r="D817" s="1"/>
      <c r="E817" s="1"/>
      <c r="F817" s="1"/>
      <c r="G817" s="1"/>
      <c r="H817" s="13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hidden="1" customHeight="1" x14ac:dyDescent="0.25">
      <c r="A818" s="1"/>
      <c r="B818" s="1"/>
      <c r="C818" s="1"/>
      <c r="D818" s="1"/>
      <c r="E818" s="1"/>
      <c r="F818" s="1"/>
      <c r="G818" s="1"/>
      <c r="H818" s="13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hidden="1" customHeight="1" x14ac:dyDescent="0.25">
      <c r="A819" s="1"/>
      <c r="B819" s="1"/>
      <c r="C819" s="1"/>
      <c r="D819" s="1"/>
      <c r="E819" s="1"/>
      <c r="F819" s="1"/>
      <c r="G819" s="1"/>
      <c r="H819" s="13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hidden="1" customHeight="1" x14ac:dyDescent="0.25">
      <c r="A820" s="1"/>
      <c r="B820" s="1"/>
      <c r="C820" s="1"/>
      <c r="D820" s="1"/>
      <c r="E820" s="1"/>
      <c r="F820" s="1"/>
      <c r="G820" s="1"/>
      <c r="H820" s="13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hidden="1" customHeight="1" x14ac:dyDescent="0.25">
      <c r="A821" s="1"/>
      <c r="B821" s="1"/>
      <c r="C821" s="1"/>
      <c r="D821" s="1"/>
      <c r="E821" s="1"/>
      <c r="F821" s="1"/>
      <c r="G821" s="1"/>
      <c r="H821" s="13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hidden="1" customHeight="1" x14ac:dyDescent="0.25">
      <c r="A822" s="1"/>
      <c r="B822" s="1"/>
      <c r="C822" s="1"/>
      <c r="D822" s="1"/>
      <c r="E822" s="1"/>
      <c r="F822" s="1"/>
      <c r="G822" s="1"/>
      <c r="H822" s="13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hidden="1" customHeight="1" x14ac:dyDescent="0.25">
      <c r="A823" s="1"/>
      <c r="B823" s="1"/>
      <c r="C823" s="1"/>
      <c r="D823" s="1"/>
      <c r="E823" s="1"/>
      <c r="F823" s="1"/>
      <c r="G823" s="1"/>
      <c r="H823" s="13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hidden="1" customHeight="1" x14ac:dyDescent="0.25">
      <c r="A824" s="1"/>
      <c r="B824" s="1"/>
      <c r="C824" s="1"/>
      <c r="D824" s="1"/>
      <c r="E824" s="1"/>
      <c r="F824" s="1"/>
      <c r="G824" s="1"/>
      <c r="H824" s="13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hidden="1" customHeight="1" x14ac:dyDescent="0.25">
      <c r="A825" s="1"/>
      <c r="B825" s="1"/>
      <c r="C825" s="1"/>
      <c r="D825" s="1"/>
      <c r="E825" s="1"/>
      <c r="F825" s="1"/>
      <c r="G825" s="1"/>
      <c r="H825" s="13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hidden="1" customHeight="1" x14ac:dyDescent="0.25">
      <c r="A826" s="1"/>
      <c r="B826" s="1"/>
      <c r="C826" s="1"/>
      <c r="D826" s="1"/>
      <c r="E826" s="1"/>
      <c r="F826" s="1"/>
      <c r="G826" s="1"/>
      <c r="H826" s="13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hidden="1" customHeight="1" x14ac:dyDescent="0.25">
      <c r="A827" s="1"/>
      <c r="B827" s="1"/>
      <c r="C827" s="1"/>
      <c r="D827" s="1"/>
      <c r="E827" s="1"/>
      <c r="F827" s="1"/>
      <c r="G827" s="1"/>
      <c r="H827" s="13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hidden="1" customHeight="1" x14ac:dyDescent="0.25">
      <c r="A828" s="1"/>
      <c r="B828" s="1"/>
      <c r="C828" s="1"/>
      <c r="D828" s="1"/>
      <c r="E828" s="1"/>
      <c r="F828" s="1"/>
      <c r="G828" s="1"/>
      <c r="H828" s="13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hidden="1" customHeight="1" x14ac:dyDescent="0.25">
      <c r="A829" s="1"/>
      <c r="B829" s="1"/>
      <c r="C829" s="1"/>
      <c r="D829" s="1"/>
      <c r="E829" s="1"/>
      <c r="F829" s="1"/>
      <c r="G829" s="1"/>
      <c r="H829" s="13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hidden="1" customHeight="1" x14ac:dyDescent="0.25">
      <c r="A830" s="1"/>
      <c r="B830" s="1"/>
      <c r="C830" s="1"/>
      <c r="D830" s="1"/>
      <c r="E830" s="1"/>
      <c r="F830" s="1"/>
      <c r="G830" s="1"/>
      <c r="H830" s="13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hidden="1" customHeight="1" x14ac:dyDescent="0.25">
      <c r="A831" s="1"/>
      <c r="B831" s="1"/>
      <c r="C831" s="1"/>
      <c r="D831" s="1"/>
      <c r="E831" s="1"/>
      <c r="F831" s="1"/>
      <c r="G831" s="1"/>
      <c r="H831" s="13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hidden="1" customHeight="1" x14ac:dyDescent="0.25">
      <c r="A832" s="1"/>
      <c r="B832" s="1"/>
      <c r="C832" s="1"/>
      <c r="D832" s="1"/>
      <c r="E832" s="1"/>
      <c r="F832" s="1"/>
      <c r="G832" s="1"/>
      <c r="H832" s="13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hidden="1" customHeight="1" x14ac:dyDescent="0.25">
      <c r="A833" s="1"/>
      <c r="B833" s="1"/>
      <c r="C833" s="1"/>
      <c r="D833" s="1"/>
      <c r="E833" s="1"/>
      <c r="F833" s="1"/>
      <c r="G833" s="1"/>
      <c r="H833" s="13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hidden="1" customHeight="1" x14ac:dyDescent="0.25">
      <c r="A834" s="1"/>
      <c r="B834" s="1"/>
      <c r="C834" s="1"/>
      <c r="D834" s="1"/>
      <c r="E834" s="1"/>
      <c r="F834" s="1"/>
      <c r="G834" s="1"/>
      <c r="H834" s="13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hidden="1" customHeight="1" x14ac:dyDescent="0.25">
      <c r="A835" s="1"/>
      <c r="B835" s="1"/>
      <c r="C835" s="1"/>
      <c r="D835" s="1"/>
      <c r="E835" s="1"/>
      <c r="F835" s="1"/>
      <c r="G835" s="1"/>
      <c r="H835" s="13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hidden="1" customHeight="1" x14ac:dyDescent="0.25">
      <c r="A836" s="1"/>
      <c r="B836" s="1"/>
      <c r="C836" s="1"/>
      <c r="D836" s="1"/>
      <c r="E836" s="1"/>
      <c r="F836" s="1"/>
      <c r="G836" s="1"/>
      <c r="H836" s="13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hidden="1" customHeight="1" x14ac:dyDescent="0.25">
      <c r="A837" s="1"/>
      <c r="B837" s="1"/>
      <c r="C837" s="1"/>
      <c r="D837" s="1"/>
      <c r="E837" s="1"/>
      <c r="F837" s="1"/>
      <c r="G837" s="1"/>
      <c r="H837" s="13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hidden="1" customHeight="1" x14ac:dyDescent="0.25">
      <c r="A838" s="1"/>
      <c r="B838" s="1"/>
      <c r="C838" s="1"/>
      <c r="D838" s="1"/>
      <c r="E838" s="1"/>
      <c r="F838" s="1"/>
      <c r="G838" s="1"/>
      <c r="H838" s="13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hidden="1" customHeight="1" x14ac:dyDescent="0.25">
      <c r="A839" s="1"/>
      <c r="B839" s="1"/>
      <c r="C839" s="1"/>
      <c r="D839" s="1"/>
      <c r="E839" s="1"/>
      <c r="F839" s="1"/>
      <c r="G839" s="1"/>
      <c r="H839" s="13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hidden="1" customHeight="1" x14ac:dyDescent="0.25">
      <c r="A840" s="1"/>
      <c r="B840" s="1"/>
      <c r="C840" s="1"/>
      <c r="D840" s="1"/>
      <c r="E840" s="1"/>
      <c r="F840" s="1"/>
      <c r="G840" s="1"/>
      <c r="H840" s="13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hidden="1" customHeight="1" x14ac:dyDescent="0.25">
      <c r="A841" s="1"/>
      <c r="B841" s="1"/>
      <c r="C841" s="1"/>
      <c r="D841" s="1"/>
      <c r="E841" s="1"/>
      <c r="F841" s="1"/>
      <c r="G841" s="1"/>
      <c r="H841" s="13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hidden="1" customHeight="1" x14ac:dyDescent="0.25">
      <c r="A842" s="1"/>
      <c r="B842" s="1"/>
      <c r="C842" s="1"/>
      <c r="D842" s="1"/>
      <c r="E842" s="1"/>
      <c r="F842" s="1"/>
      <c r="G842" s="1"/>
      <c r="H842" s="13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hidden="1" customHeight="1" x14ac:dyDescent="0.25">
      <c r="A843" s="1"/>
      <c r="B843" s="1"/>
      <c r="C843" s="1"/>
      <c r="D843" s="1"/>
      <c r="E843" s="1"/>
      <c r="F843" s="1"/>
      <c r="G843" s="1"/>
      <c r="H843" s="13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hidden="1" customHeight="1" x14ac:dyDescent="0.25">
      <c r="A844" s="1"/>
      <c r="B844" s="1"/>
      <c r="C844" s="1"/>
      <c r="D844" s="1"/>
      <c r="E844" s="1"/>
      <c r="F844" s="1"/>
      <c r="G844" s="1"/>
      <c r="H844" s="13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hidden="1" customHeight="1" x14ac:dyDescent="0.25">
      <c r="A845" s="1"/>
      <c r="B845" s="1"/>
      <c r="C845" s="1"/>
      <c r="D845" s="1"/>
      <c r="E845" s="1"/>
      <c r="F845" s="1"/>
      <c r="G845" s="1"/>
      <c r="H845" s="13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hidden="1" customHeight="1" x14ac:dyDescent="0.25">
      <c r="A846" s="1"/>
      <c r="B846" s="1"/>
      <c r="C846" s="1"/>
      <c r="D846" s="1"/>
      <c r="E846" s="1"/>
      <c r="F846" s="1"/>
      <c r="G846" s="1"/>
      <c r="H846" s="13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hidden="1" customHeight="1" x14ac:dyDescent="0.25">
      <c r="A847" s="1"/>
      <c r="B847" s="1"/>
      <c r="C847" s="1"/>
      <c r="D847" s="1"/>
      <c r="E847" s="1"/>
      <c r="F847" s="1"/>
      <c r="G847" s="1"/>
      <c r="H847" s="13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hidden="1" customHeight="1" x14ac:dyDescent="0.25">
      <c r="A848" s="1"/>
      <c r="B848" s="1"/>
      <c r="C848" s="1"/>
      <c r="D848" s="1"/>
      <c r="E848" s="1"/>
      <c r="F848" s="1"/>
      <c r="G848" s="1"/>
      <c r="H848" s="13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hidden="1" customHeight="1" x14ac:dyDescent="0.25">
      <c r="A849" s="1"/>
      <c r="B849" s="1"/>
      <c r="C849" s="1"/>
      <c r="D849" s="1"/>
      <c r="E849" s="1"/>
      <c r="F849" s="1"/>
      <c r="G849" s="1"/>
      <c r="H849" s="13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hidden="1" customHeight="1" x14ac:dyDescent="0.25">
      <c r="A850" s="1"/>
      <c r="B850" s="1"/>
      <c r="C850" s="1"/>
      <c r="D850" s="1"/>
      <c r="E850" s="1"/>
      <c r="F850" s="1"/>
      <c r="G850" s="1"/>
      <c r="H850" s="13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hidden="1" customHeight="1" x14ac:dyDescent="0.25">
      <c r="A851" s="1"/>
      <c r="B851" s="1"/>
      <c r="C851" s="1"/>
      <c r="D851" s="1"/>
      <c r="E851" s="1"/>
      <c r="F851" s="1"/>
      <c r="G851" s="1"/>
      <c r="H851" s="13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hidden="1" customHeight="1" x14ac:dyDescent="0.25">
      <c r="A852" s="1"/>
      <c r="B852" s="1"/>
      <c r="C852" s="1"/>
      <c r="D852" s="1"/>
      <c r="E852" s="1"/>
      <c r="F852" s="1"/>
      <c r="G852" s="1"/>
      <c r="H852" s="13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hidden="1" customHeight="1" x14ac:dyDescent="0.25">
      <c r="A853" s="1"/>
      <c r="B853" s="1"/>
      <c r="C853" s="1"/>
      <c r="D853" s="1"/>
      <c r="E853" s="1"/>
      <c r="F853" s="1"/>
      <c r="G853" s="1"/>
      <c r="H853" s="13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hidden="1" customHeight="1" x14ac:dyDescent="0.25">
      <c r="A854" s="1"/>
      <c r="B854" s="1"/>
      <c r="C854" s="1"/>
      <c r="D854" s="1"/>
      <c r="E854" s="1"/>
      <c r="F854" s="1"/>
      <c r="G854" s="1"/>
      <c r="H854" s="13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hidden="1" customHeight="1" x14ac:dyDescent="0.25">
      <c r="A855" s="1"/>
      <c r="B855" s="1"/>
      <c r="C855" s="1"/>
      <c r="D855" s="1"/>
      <c r="E855" s="1"/>
      <c r="F855" s="1"/>
      <c r="G855" s="1"/>
      <c r="H855" s="13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hidden="1" customHeight="1" x14ac:dyDescent="0.25">
      <c r="A856" s="1"/>
      <c r="B856" s="1"/>
      <c r="C856" s="1"/>
      <c r="D856" s="1"/>
      <c r="E856" s="1"/>
      <c r="F856" s="1"/>
      <c r="G856" s="1"/>
      <c r="H856" s="13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hidden="1" customHeight="1" x14ac:dyDescent="0.25">
      <c r="A857" s="1"/>
      <c r="B857" s="1"/>
      <c r="C857" s="1"/>
      <c r="D857" s="1"/>
      <c r="E857" s="1"/>
      <c r="F857" s="1"/>
      <c r="G857" s="1"/>
      <c r="H857" s="13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hidden="1" customHeight="1" x14ac:dyDescent="0.25">
      <c r="A858" s="1"/>
      <c r="B858" s="1"/>
      <c r="C858" s="1"/>
      <c r="D858" s="1"/>
      <c r="E858" s="1"/>
      <c r="F858" s="1"/>
      <c r="G858" s="1"/>
      <c r="H858" s="13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hidden="1" customHeight="1" x14ac:dyDescent="0.25">
      <c r="A859" s="1"/>
      <c r="B859" s="1"/>
      <c r="C859" s="1"/>
      <c r="D859" s="1"/>
      <c r="E859" s="1"/>
      <c r="F859" s="1"/>
      <c r="G859" s="1"/>
      <c r="H859" s="13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hidden="1" customHeight="1" x14ac:dyDescent="0.25">
      <c r="A860" s="1"/>
      <c r="B860" s="1"/>
      <c r="C860" s="1"/>
      <c r="D860" s="1"/>
      <c r="E860" s="1"/>
      <c r="F860" s="1"/>
      <c r="G860" s="1"/>
      <c r="H860" s="13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hidden="1" customHeight="1" x14ac:dyDescent="0.25">
      <c r="A861" s="1"/>
      <c r="B861" s="1"/>
      <c r="C861" s="1"/>
      <c r="D861" s="1"/>
      <c r="E861" s="1"/>
      <c r="F861" s="1"/>
      <c r="G861" s="1"/>
      <c r="H861" s="13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hidden="1" customHeight="1" x14ac:dyDescent="0.25">
      <c r="A862" s="1"/>
      <c r="B862" s="1"/>
      <c r="C862" s="1"/>
      <c r="D862" s="1"/>
      <c r="E862" s="1"/>
      <c r="F862" s="1"/>
      <c r="G862" s="1"/>
      <c r="H862" s="13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hidden="1" customHeight="1" x14ac:dyDescent="0.25">
      <c r="A863" s="1"/>
      <c r="B863" s="1"/>
      <c r="C863" s="1"/>
      <c r="D863" s="1"/>
      <c r="E863" s="1"/>
      <c r="F863" s="1"/>
      <c r="G863" s="1"/>
      <c r="H863" s="13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hidden="1" customHeight="1" x14ac:dyDescent="0.25">
      <c r="A864" s="1"/>
      <c r="B864" s="1"/>
      <c r="C864" s="1"/>
      <c r="D864" s="1"/>
      <c r="E864" s="1"/>
      <c r="F864" s="1"/>
      <c r="G864" s="1"/>
      <c r="H864" s="13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hidden="1" customHeight="1" x14ac:dyDescent="0.25">
      <c r="A865" s="1"/>
      <c r="B865" s="1"/>
      <c r="C865" s="1"/>
      <c r="D865" s="1"/>
      <c r="E865" s="1"/>
      <c r="F865" s="1"/>
      <c r="G865" s="1"/>
      <c r="H865" s="13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hidden="1" customHeight="1" x14ac:dyDescent="0.25">
      <c r="A866" s="1"/>
      <c r="B866" s="1"/>
      <c r="C866" s="1"/>
      <c r="D866" s="1"/>
      <c r="E866" s="1"/>
      <c r="F866" s="1"/>
      <c r="G866" s="1"/>
      <c r="H866" s="13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hidden="1" customHeight="1" x14ac:dyDescent="0.25">
      <c r="A867" s="1"/>
      <c r="B867" s="1"/>
      <c r="C867" s="1"/>
      <c r="D867" s="1"/>
      <c r="E867" s="1"/>
      <c r="F867" s="1"/>
      <c r="G867" s="1"/>
      <c r="H867" s="13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hidden="1" customHeight="1" x14ac:dyDescent="0.25">
      <c r="A868" s="1"/>
      <c r="B868" s="1"/>
      <c r="C868" s="1"/>
      <c r="D868" s="1"/>
      <c r="E868" s="1"/>
      <c r="F868" s="1"/>
      <c r="G868" s="1"/>
      <c r="H868" s="13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hidden="1" customHeight="1" x14ac:dyDescent="0.25">
      <c r="A869" s="1"/>
      <c r="B869" s="1"/>
      <c r="C869" s="1"/>
      <c r="D869" s="1"/>
      <c r="E869" s="1"/>
      <c r="F869" s="1"/>
      <c r="G869" s="1"/>
      <c r="H869" s="13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hidden="1" customHeight="1" x14ac:dyDescent="0.25">
      <c r="A870" s="1"/>
      <c r="B870" s="1"/>
      <c r="C870" s="1"/>
      <c r="D870" s="1"/>
      <c r="E870" s="1"/>
      <c r="F870" s="1"/>
      <c r="G870" s="1"/>
      <c r="H870" s="13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hidden="1" customHeight="1" x14ac:dyDescent="0.25">
      <c r="A871" s="1"/>
      <c r="B871" s="1"/>
      <c r="C871" s="1"/>
      <c r="D871" s="1"/>
      <c r="E871" s="1"/>
      <c r="F871" s="1"/>
      <c r="G871" s="1"/>
      <c r="H871" s="13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hidden="1" customHeight="1" x14ac:dyDescent="0.25">
      <c r="A872" s="1"/>
      <c r="B872" s="1"/>
      <c r="C872" s="1"/>
      <c r="D872" s="1"/>
      <c r="E872" s="1"/>
      <c r="F872" s="1"/>
      <c r="G872" s="1"/>
      <c r="H872" s="13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hidden="1" customHeight="1" x14ac:dyDescent="0.25">
      <c r="A873" s="1"/>
      <c r="B873" s="1"/>
      <c r="C873" s="1"/>
      <c r="D873" s="1"/>
      <c r="E873" s="1"/>
      <c r="F873" s="1"/>
      <c r="G873" s="1"/>
      <c r="H873" s="13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hidden="1" customHeight="1" x14ac:dyDescent="0.25">
      <c r="A874" s="1"/>
      <c r="B874" s="1"/>
      <c r="C874" s="1"/>
      <c r="D874" s="1"/>
      <c r="E874" s="1"/>
      <c r="F874" s="1"/>
      <c r="G874" s="1"/>
      <c r="H874" s="13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hidden="1" customHeight="1" x14ac:dyDescent="0.25">
      <c r="A875" s="1"/>
      <c r="B875" s="1"/>
      <c r="C875" s="1"/>
      <c r="D875" s="1"/>
      <c r="E875" s="1"/>
      <c r="F875" s="1"/>
      <c r="G875" s="1"/>
      <c r="H875" s="13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hidden="1" customHeight="1" x14ac:dyDescent="0.25">
      <c r="A876" s="1"/>
      <c r="B876" s="1"/>
      <c r="C876" s="1"/>
      <c r="D876" s="1"/>
      <c r="E876" s="1"/>
      <c r="F876" s="1"/>
      <c r="G876" s="1"/>
      <c r="H876" s="13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hidden="1" customHeight="1" x14ac:dyDescent="0.25">
      <c r="A877" s="1"/>
      <c r="B877" s="1"/>
      <c r="C877" s="1"/>
      <c r="D877" s="1"/>
      <c r="E877" s="1"/>
      <c r="F877" s="1"/>
      <c r="G877" s="1"/>
      <c r="H877" s="13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hidden="1" customHeight="1" x14ac:dyDescent="0.25">
      <c r="A878" s="1"/>
      <c r="B878" s="1"/>
      <c r="C878" s="1"/>
      <c r="D878" s="1"/>
      <c r="E878" s="1"/>
      <c r="F878" s="1"/>
      <c r="G878" s="1"/>
      <c r="H878" s="13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hidden="1" customHeight="1" x14ac:dyDescent="0.25">
      <c r="A879" s="1"/>
      <c r="B879" s="1"/>
      <c r="C879" s="1"/>
      <c r="D879" s="1"/>
      <c r="E879" s="1"/>
      <c r="F879" s="1"/>
      <c r="G879" s="1"/>
      <c r="H879" s="13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hidden="1" customHeight="1" x14ac:dyDescent="0.25">
      <c r="A880" s="1"/>
      <c r="B880" s="1"/>
      <c r="C880" s="1"/>
      <c r="D880" s="1"/>
      <c r="E880" s="1"/>
      <c r="F880" s="1"/>
      <c r="G880" s="1"/>
      <c r="H880" s="13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hidden="1" customHeight="1" x14ac:dyDescent="0.25">
      <c r="A881" s="1"/>
      <c r="B881" s="1"/>
      <c r="C881" s="1"/>
      <c r="D881" s="1"/>
      <c r="E881" s="1"/>
      <c r="F881" s="1"/>
      <c r="G881" s="1"/>
      <c r="H881" s="13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hidden="1" customHeight="1" x14ac:dyDescent="0.25">
      <c r="A882" s="1"/>
      <c r="B882" s="1"/>
      <c r="C882" s="1"/>
      <c r="D882" s="1"/>
      <c r="E882" s="1"/>
      <c r="F882" s="1"/>
      <c r="G882" s="1"/>
      <c r="H882" s="13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hidden="1" customHeight="1" x14ac:dyDescent="0.25">
      <c r="A883" s="1"/>
      <c r="B883" s="1"/>
      <c r="C883" s="1"/>
      <c r="D883" s="1"/>
      <c r="E883" s="1"/>
      <c r="F883" s="1"/>
      <c r="G883" s="1"/>
      <c r="H883" s="13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hidden="1" customHeight="1" x14ac:dyDescent="0.25">
      <c r="A884" s="1"/>
      <c r="B884" s="1"/>
      <c r="C884" s="1"/>
      <c r="D884" s="1"/>
      <c r="E884" s="1"/>
      <c r="F884" s="1"/>
      <c r="G884" s="1"/>
      <c r="H884" s="13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hidden="1" customHeight="1" x14ac:dyDescent="0.25">
      <c r="A885" s="1"/>
      <c r="B885" s="1"/>
      <c r="C885" s="1"/>
      <c r="D885" s="1"/>
      <c r="E885" s="1"/>
      <c r="F885" s="1"/>
      <c r="G885" s="1"/>
      <c r="H885" s="13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hidden="1" customHeight="1" x14ac:dyDescent="0.25">
      <c r="A886" s="1"/>
      <c r="B886" s="1"/>
      <c r="C886" s="1"/>
      <c r="D886" s="1"/>
      <c r="E886" s="1"/>
      <c r="F886" s="1"/>
      <c r="G886" s="1"/>
      <c r="H886" s="13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hidden="1" customHeight="1" x14ac:dyDescent="0.25">
      <c r="A887" s="1"/>
      <c r="B887" s="1"/>
      <c r="C887" s="1"/>
      <c r="D887" s="1"/>
      <c r="E887" s="1"/>
      <c r="F887" s="1"/>
      <c r="G887" s="1"/>
      <c r="H887" s="13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hidden="1" customHeight="1" x14ac:dyDescent="0.25">
      <c r="A888" s="1"/>
      <c r="B888" s="1"/>
      <c r="C888" s="1"/>
      <c r="D888" s="1"/>
      <c r="E888" s="1"/>
      <c r="F888" s="1"/>
      <c r="G888" s="1"/>
      <c r="H888" s="13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hidden="1" customHeight="1" x14ac:dyDescent="0.25">
      <c r="A889" s="1"/>
      <c r="B889" s="1"/>
      <c r="C889" s="1"/>
      <c r="D889" s="1"/>
      <c r="E889" s="1"/>
      <c r="F889" s="1"/>
      <c r="G889" s="1"/>
      <c r="H889" s="13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hidden="1" customHeight="1" x14ac:dyDescent="0.25">
      <c r="A890" s="1"/>
      <c r="B890" s="1"/>
      <c r="C890" s="1"/>
      <c r="D890" s="1"/>
      <c r="E890" s="1"/>
      <c r="F890" s="1"/>
      <c r="G890" s="1"/>
      <c r="H890" s="13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hidden="1" customHeight="1" x14ac:dyDescent="0.25">
      <c r="A891" s="1"/>
      <c r="B891" s="1"/>
      <c r="C891" s="1"/>
      <c r="D891" s="1"/>
      <c r="E891" s="1"/>
      <c r="F891" s="1"/>
      <c r="G891" s="1"/>
      <c r="H891" s="13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hidden="1" customHeight="1" x14ac:dyDescent="0.25">
      <c r="A892" s="1"/>
      <c r="B892" s="1"/>
      <c r="C892" s="1"/>
      <c r="D892" s="1"/>
      <c r="E892" s="1"/>
      <c r="F892" s="1"/>
      <c r="G892" s="1"/>
      <c r="H892" s="13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hidden="1" customHeight="1" x14ac:dyDescent="0.25">
      <c r="A893" s="1"/>
      <c r="B893" s="1"/>
      <c r="C893" s="1"/>
      <c r="D893" s="1"/>
      <c r="E893" s="1"/>
      <c r="F893" s="1"/>
      <c r="G893" s="1"/>
      <c r="H893" s="13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hidden="1" customHeight="1" x14ac:dyDescent="0.25">
      <c r="A894" s="1"/>
      <c r="B894" s="1"/>
      <c r="C894" s="1"/>
      <c r="D894" s="1"/>
      <c r="E894" s="1"/>
      <c r="F894" s="1"/>
      <c r="G894" s="1"/>
      <c r="H894" s="13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hidden="1" customHeight="1" x14ac:dyDescent="0.25">
      <c r="A895" s="1"/>
      <c r="B895" s="1"/>
      <c r="C895" s="1"/>
      <c r="D895" s="1"/>
      <c r="E895" s="1"/>
      <c r="F895" s="1"/>
      <c r="G895" s="1"/>
      <c r="H895" s="13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hidden="1" customHeight="1" x14ac:dyDescent="0.25">
      <c r="A896" s="1"/>
      <c r="B896" s="1"/>
      <c r="C896" s="1"/>
      <c r="D896" s="1"/>
      <c r="E896" s="1"/>
      <c r="F896" s="1"/>
      <c r="G896" s="1"/>
      <c r="H896" s="13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hidden="1" customHeight="1" x14ac:dyDescent="0.25">
      <c r="A897" s="1"/>
      <c r="B897" s="1"/>
      <c r="C897" s="1"/>
      <c r="D897" s="1"/>
      <c r="E897" s="1"/>
      <c r="F897" s="1"/>
      <c r="G897" s="1"/>
      <c r="H897" s="13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hidden="1" customHeight="1" x14ac:dyDescent="0.25">
      <c r="A898" s="1"/>
      <c r="B898" s="1"/>
      <c r="C898" s="1"/>
      <c r="D898" s="1"/>
      <c r="E898" s="1"/>
      <c r="F898" s="1"/>
      <c r="G898" s="1"/>
      <c r="H898" s="13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hidden="1" customHeight="1" x14ac:dyDescent="0.25">
      <c r="A899" s="1"/>
      <c r="B899" s="1"/>
      <c r="C899" s="1"/>
      <c r="D899" s="1"/>
      <c r="E899" s="1"/>
      <c r="F899" s="1"/>
      <c r="G899" s="1"/>
      <c r="H899" s="13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hidden="1" customHeight="1" x14ac:dyDescent="0.25">
      <c r="A900" s="1"/>
      <c r="B900" s="1"/>
      <c r="C900" s="1"/>
      <c r="D900" s="1"/>
      <c r="E900" s="1"/>
      <c r="F900" s="1"/>
      <c r="G900" s="1"/>
      <c r="H900" s="13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hidden="1" customHeight="1" x14ac:dyDescent="0.25">
      <c r="A901" s="1"/>
      <c r="B901" s="1"/>
      <c r="C901" s="1"/>
      <c r="D901" s="1"/>
      <c r="E901" s="1"/>
      <c r="F901" s="1"/>
      <c r="G901" s="1"/>
      <c r="H901" s="13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hidden="1" customHeight="1" x14ac:dyDescent="0.25">
      <c r="A902" s="1"/>
      <c r="B902" s="1"/>
      <c r="C902" s="1"/>
      <c r="D902" s="1"/>
      <c r="E902" s="1"/>
      <c r="F902" s="1"/>
      <c r="G902" s="1"/>
      <c r="H902" s="13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hidden="1" customHeight="1" x14ac:dyDescent="0.25">
      <c r="A903" s="1"/>
      <c r="B903" s="1"/>
      <c r="C903" s="1"/>
      <c r="D903" s="1"/>
      <c r="E903" s="1"/>
      <c r="F903" s="1"/>
      <c r="G903" s="1"/>
      <c r="H903" s="13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hidden="1" customHeight="1" x14ac:dyDescent="0.25">
      <c r="A904" s="1"/>
      <c r="B904" s="1"/>
      <c r="C904" s="1"/>
      <c r="D904" s="1"/>
      <c r="E904" s="1"/>
      <c r="F904" s="1"/>
      <c r="G904" s="1"/>
      <c r="H904" s="13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hidden="1" customHeight="1" x14ac:dyDescent="0.25">
      <c r="A905" s="1"/>
      <c r="B905" s="1"/>
      <c r="C905" s="1"/>
      <c r="D905" s="1"/>
      <c r="E905" s="1"/>
      <c r="F905" s="1"/>
      <c r="G905" s="1"/>
      <c r="H905" s="13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hidden="1" customHeight="1" x14ac:dyDescent="0.25">
      <c r="A906" s="1"/>
      <c r="B906" s="1"/>
      <c r="C906" s="1"/>
      <c r="D906" s="1"/>
      <c r="E906" s="1"/>
      <c r="F906" s="1"/>
      <c r="G906" s="1"/>
      <c r="H906" s="13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hidden="1" customHeight="1" x14ac:dyDescent="0.25">
      <c r="A907" s="1"/>
      <c r="B907" s="1"/>
      <c r="C907" s="1"/>
      <c r="D907" s="1"/>
      <c r="E907" s="1"/>
      <c r="F907" s="1"/>
      <c r="G907" s="1"/>
      <c r="H907" s="13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hidden="1" customHeight="1" x14ac:dyDescent="0.25">
      <c r="A908" s="1"/>
      <c r="B908" s="1"/>
      <c r="C908" s="1"/>
      <c r="D908" s="1"/>
      <c r="E908" s="1"/>
      <c r="F908" s="1"/>
      <c r="G908" s="1"/>
      <c r="H908" s="13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hidden="1" customHeight="1" x14ac:dyDescent="0.25">
      <c r="A909" s="1"/>
      <c r="B909" s="1"/>
      <c r="C909" s="1"/>
      <c r="D909" s="1"/>
      <c r="E909" s="1"/>
      <c r="F909" s="1"/>
      <c r="G909" s="1"/>
      <c r="H909" s="13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hidden="1" customHeight="1" x14ac:dyDescent="0.25">
      <c r="A910" s="1"/>
      <c r="B910" s="1"/>
      <c r="C910" s="1"/>
      <c r="D910" s="1"/>
      <c r="E910" s="1"/>
      <c r="F910" s="1"/>
      <c r="G910" s="1"/>
      <c r="H910" s="13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hidden="1" customHeight="1" x14ac:dyDescent="0.25">
      <c r="A911" s="1"/>
      <c r="B911" s="1"/>
      <c r="C911" s="1"/>
      <c r="D911" s="1"/>
      <c r="E911" s="1"/>
      <c r="F911" s="1"/>
      <c r="G911" s="1"/>
      <c r="H911" s="13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hidden="1" customHeight="1" x14ac:dyDescent="0.25">
      <c r="A912" s="1"/>
      <c r="B912" s="1"/>
      <c r="C912" s="1"/>
      <c r="D912" s="1"/>
      <c r="E912" s="1"/>
      <c r="F912" s="1"/>
      <c r="G912" s="1"/>
      <c r="H912" s="13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hidden="1" customHeight="1" x14ac:dyDescent="0.25">
      <c r="A913" s="1"/>
      <c r="B913" s="1"/>
      <c r="C913" s="1"/>
      <c r="D913" s="1"/>
      <c r="E913" s="1"/>
      <c r="F913" s="1"/>
      <c r="G913" s="1"/>
      <c r="H913" s="13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hidden="1" customHeight="1" x14ac:dyDescent="0.25">
      <c r="A914" s="1"/>
      <c r="B914" s="1"/>
      <c r="C914" s="1"/>
      <c r="D914" s="1"/>
      <c r="E914" s="1"/>
      <c r="F914" s="1"/>
      <c r="G914" s="1"/>
      <c r="H914" s="13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hidden="1" customHeight="1" x14ac:dyDescent="0.25">
      <c r="A915" s="1"/>
      <c r="B915" s="1"/>
      <c r="C915" s="1"/>
      <c r="D915" s="1"/>
      <c r="E915" s="1"/>
      <c r="F915" s="1"/>
      <c r="G915" s="1"/>
      <c r="H915" s="13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hidden="1" customHeight="1" x14ac:dyDescent="0.25">
      <c r="A916" s="1"/>
      <c r="B916" s="1"/>
      <c r="C916" s="1"/>
      <c r="D916" s="1"/>
      <c r="E916" s="1"/>
      <c r="F916" s="1"/>
      <c r="G916" s="1"/>
      <c r="H916" s="13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hidden="1" customHeight="1" x14ac:dyDescent="0.25">
      <c r="A917" s="1"/>
      <c r="B917" s="1"/>
      <c r="C917" s="1"/>
      <c r="D917" s="1"/>
      <c r="E917" s="1"/>
      <c r="F917" s="1"/>
      <c r="G917" s="1"/>
      <c r="H917" s="13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hidden="1" customHeight="1" x14ac:dyDescent="0.25">
      <c r="A918" s="1"/>
      <c r="B918" s="1"/>
      <c r="C918" s="1"/>
      <c r="D918" s="1"/>
      <c r="E918" s="1"/>
      <c r="F918" s="1"/>
      <c r="G918" s="1"/>
      <c r="H918" s="13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hidden="1" customHeight="1" x14ac:dyDescent="0.25">
      <c r="A919" s="1"/>
      <c r="B919" s="1"/>
      <c r="C919" s="1"/>
      <c r="D919" s="1"/>
      <c r="E919" s="1"/>
      <c r="F919" s="1"/>
      <c r="G919" s="1"/>
      <c r="H919" s="13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hidden="1" customHeight="1" x14ac:dyDescent="0.25">
      <c r="A920" s="1"/>
      <c r="B920" s="1"/>
      <c r="C920" s="1"/>
      <c r="D920" s="1"/>
      <c r="E920" s="1"/>
      <c r="F920" s="1"/>
      <c r="G920" s="1"/>
      <c r="H920" s="13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hidden="1" customHeight="1" x14ac:dyDescent="0.25">
      <c r="A921" s="1"/>
      <c r="B921" s="1"/>
      <c r="C921" s="1"/>
      <c r="D921" s="1"/>
      <c r="E921" s="1"/>
      <c r="F921" s="1"/>
      <c r="G921" s="1"/>
      <c r="H921" s="13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hidden="1" customHeight="1" x14ac:dyDescent="0.25">
      <c r="A922" s="1"/>
      <c r="B922" s="1"/>
      <c r="C922" s="1"/>
      <c r="D922" s="1"/>
      <c r="E922" s="1"/>
      <c r="F922" s="1"/>
      <c r="G922" s="1"/>
      <c r="H922" s="13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hidden="1" customHeight="1" x14ac:dyDescent="0.25">
      <c r="A923" s="1"/>
      <c r="B923" s="1"/>
      <c r="C923" s="1"/>
      <c r="D923" s="1"/>
      <c r="E923" s="1"/>
      <c r="F923" s="1"/>
      <c r="G923" s="1"/>
      <c r="H923" s="13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hidden="1" customHeight="1" x14ac:dyDescent="0.25">
      <c r="A924" s="1"/>
      <c r="B924" s="1"/>
      <c r="C924" s="1"/>
      <c r="D924" s="1"/>
      <c r="E924" s="1"/>
      <c r="F924" s="1"/>
      <c r="G924" s="1"/>
      <c r="H924" s="13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hidden="1" customHeight="1" x14ac:dyDescent="0.25">
      <c r="A925" s="1"/>
      <c r="B925" s="1"/>
      <c r="C925" s="1"/>
      <c r="D925" s="1"/>
      <c r="E925" s="1"/>
      <c r="F925" s="1"/>
      <c r="G925" s="1"/>
      <c r="H925" s="13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hidden="1" customHeight="1" x14ac:dyDescent="0.25">
      <c r="A926" s="1"/>
      <c r="B926" s="1"/>
      <c r="C926" s="1"/>
      <c r="D926" s="1"/>
      <c r="E926" s="1"/>
      <c r="F926" s="1"/>
      <c r="G926" s="1"/>
      <c r="H926" s="13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hidden="1" customHeight="1" x14ac:dyDescent="0.25">
      <c r="A927" s="1"/>
      <c r="B927" s="1"/>
      <c r="C927" s="1"/>
      <c r="D927" s="1"/>
      <c r="E927" s="1"/>
      <c r="F927" s="1"/>
      <c r="G927" s="1"/>
      <c r="H927" s="13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hidden="1" customHeight="1" x14ac:dyDescent="0.25">
      <c r="A928" s="1"/>
      <c r="B928" s="1"/>
      <c r="C928" s="1"/>
      <c r="D928" s="1"/>
      <c r="E928" s="1"/>
      <c r="F928" s="1"/>
      <c r="G928" s="1"/>
      <c r="H928" s="13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hidden="1" customHeight="1" x14ac:dyDescent="0.25">
      <c r="A929" s="1"/>
      <c r="B929" s="1"/>
      <c r="C929" s="1"/>
      <c r="D929" s="1"/>
      <c r="E929" s="1"/>
      <c r="F929" s="1"/>
      <c r="G929" s="1"/>
      <c r="H929" s="13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hidden="1" customHeight="1" x14ac:dyDescent="0.25">
      <c r="A930" s="1"/>
      <c r="B930" s="1"/>
      <c r="C930" s="1"/>
      <c r="D930" s="1"/>
      <c r="E930" s="1"/>
      <c r="F930" s="1"/>
      <c r="G930" s="1"/>
      <c r="H930" s="13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hidden="1" customHeight="1" x14ac:dyDescent="0.25">
      <c r="A931" s="1"/>
      <c r="B931" s="1"/>
      <c r="C931" s="1"/>
      <c r="D931" s="1"/>
      <c r="E931" s="1"/>
      <c r="F931" s="1"/>
      <c r="G931" s="1"/>
      <c r="H931" s="13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hidden="1" customHeight="1" x14ac:dyDescent="0.25">
      <c r="A932" s="1"/>
      <c r="B932" s="1"/>
      <c r="C932" s="1"/>
      <c r="D932" s="1"/>
      <c r="E932" s="1"/>
      <c r="F932" s="1"/>
      <c r="G932" s="1"/>
      <c r="H932" s="13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hidden="1" customHeight="1" x14ac:dyDescent="0.25">
      <c r="A933" s="1"/>
      <c r="B933" s="1"/>
      <c r="C933" s="1"/>
      <c r="D933" s="1"/>
      <c r="E933" s="1"/>
      <c r="F933" s="1"/>
      <c r="G933" s="1"/>
      <c r="H933" s="13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hidden="1" customHeight="1" x14ac:dyDescent="0.25">
      <c r="A934" s="1"/>
      <c r="B934" s="1"/>
      <c r="C934" s="1"/>
      <c r="D934" s="1"/>
      <c r="E934" s="1"/>
      <c r="F934" s="1"/>
      <c r="G934" s="1"/>
      <c r="H934" s="13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hidden="1" customHeight="1" x14ac:dyDescent="0.25">
      <c r="A935" s="1"/>
      <c r="B935" s="1"/>
      <c r="C935" s="1"/>
      <c r="D935" s="1"/>
      <c r="E935" s="1"/>
      <c r="F935" s="1"/>
      <c r="G935" s="1"/>
      <c r="H935" s="13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hidden="1" customHeight="1" x14ac:dyDescent="0.25">
      <c r="A936" s="1"/>
      <c r="B936" s="1"/>
      <c r="C936" s="1"/>
      <c r="D936" s="1"/>
      <c r="E936" s="1"/>
      <c r="F936" s="1"/>
      <c r="G936" s="1"/>
      <c r="H936" s="13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hidden="1" customHeight="1" x14ac:dyDescent="0.25">
      <c r="A937" s="1"/>
      <c r="B937" s="1"/>
      <c r="C937" s="1"/>
      <c r="D937" s="1"/>
      <c r="E937" s="1"/>
      <c r="F937" s="1"/>
      <c r="G937" s="1"/>
      <c r="H937" s="13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hidden="1" customHeight="1" x14ac:dyDescent="0.25">
      <c r="A938" s="1"/>
      <c r="B938" s="1"/>
      <c r="C938" s="1"/>
      <c r="D938" s="1"/>
      <c r="E938" s="1"/>
      <c r="F938" s="1"/>
      <c r="G938" s="1"/>
      <c r="H938" s="13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hidden="1" customHeight="1" x14ac:dyDescent="0.25">
      <c r="A939" s="1"/>
      <c r="B939" s="1"/>
      <c r="C939" s="1"/>
      <c r="D939" s="1"/>
      <c r="E939" s="1"/>
      <c r="F939" s="1"/>
      <c r="G939" s="1"/>
      <c r="H939" s="13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hidden="1" customHeight="1" x14ac:dyDescent="0.25">
      <c r="A940" s="1"/>
      <c r="B940" s="1"/>
      <c r="C940" s="1"/>
      <c r="D940" s="1"/>
      <c r="E940" s="1"/>
      <c r="F940" s="1"/>
      <c r="G940" s="1"/>
      <c r="H940" s="13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hidden="1" customHeight="1" x14ac:dyDescent="0.25">
      <c r="A941" s="1"/>
      <c r="B941" s="1"/>
      <c r="C941" s="1"/>
      <c r="D941" s="1"/>
      <c r="E941" s="1"/>
      <c r="F941" s="1"/>
      <c r="G941" s="1"/>
      <c r="H941" s="13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hidden="1" customHeight="1" x14ac:dyDescent="0.25">
      <c r="A942" s="1"/>
      <c r="B942" s="1"/>
      <c r="C942" s="1"/>
      <c r="D942" s="1"/>
      <c r="E942" s="1"/>
      <c r="F942" s="1"/>
      <c r="G942" s="1"/>
      <c r="H942" s="13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hidden="1" customHeight="1" x14ac:dyDescent="0.25">
      <c r="A943" s="1"/>
      <c r="B943" s="1"/>
      <c r="C943" s="1"/>
      <c r="D943" s="1"/>
      <c r="E943" s="1"/>
      <c r="F943" s="1"/>
      <c r="G943" s="1"/>
      <c r="H943" s="13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hidden="1" customHeight="1" x14ac:dyDescent="0.25">
      <c r="A944" s="1"/>
      <c r="B944" s="1"/>
      <c r="C944" s="1"/>
      <c r="D944" s="1"/>
      <c r="E944" s="1"/>
      <c r="F944" s="1"/>
      <c r="G944" s="1"/>
      <c r="H944" s="13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hidden="1" customHeight="1" x14ac:dyDescent="0.25">
      <c r="A945" s="1"/>
      <c r="B945" s="1"/>
      <c r="C945" s="1"/>
      <c r="D945" s="1"/>
      <c r="E945" s="1"/>
      <c r="F945" s="1"/>
      <c r="G945" s="1"/>
      <c r="H945" s="13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hidden="1" customHeight="1" x14ac:dyDescent="0.25">
      <c r="A946" s="1"/>
      <c r="B946" s="1"/>
      <c r="C946" s="1"/>
      <c r="D946" s="1"/>
      <c r="E946" s="1"/>
      <c r="F946" s="1"/>
      <c r="G946" s="1"/>
      <c r="H946" s="13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hidden="1" customHeight="1" x14ac:dyDescent="0.25">
      <c r="A947" s="1"/>
      <c r="B947" s="1"/>
      <c r="C947" s="1"/>
      <c r="D947" s="1"/>
      <c r="E947" s="1"/>
      <c r="F947" s="1"/>
      <c r="G947" s="1"/>
      <c r="H947" s="13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hidden="1" customHeight="1" x14ac:dyDescent="0.25">
      <c r="A948" s="1"/>
      <c r="B948" s="1"/>
      <c r="C948" s="1"/>
      <c r="D948" s="1"/>
      <c r="E948" s="1"/>
      <c r="F948" s="1"/>
      <c r="G948" s="1"/>
      <c r="H948" s="13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hidden="1" customHeight="1" x14ac:dyDescent="0.25">
      <c r="A949" s="1"/>
      <c r="B949" s="1"/>
      <c r="C949" s="1"/>
      <c r="D949" s="1"/>
      <c r="E949" s="1"/>
      <c r="F949" s="1"/>
      <c r="G949" s="1"/>
      <c r="H949" s="13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hidden="1" customHeight="1" x14ac:dyDescent="0.25">
      <c r="A950" s="1"/>
      <c r="B950" s="1"/>
      <c r="C950" s="1"/>
      <c r="D950" s="1"/>
      <c r="E950" s="1"/>
      <c r="F950" s="1"/>
      <c r="G950" s="1"/>
      <c r="H950" s="13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hidden="1" customHeight="1" x14ac:dyDescent="0.25">
      <c r="A951" s="1"/>
      <c r="B951" s="1"/>
      <c r="C951" s="1"/>
      <c r="D951" s="1"/>
      <c r="E951" s="1"/>
      <c r="F951" s="1"/>
      <c r="G951" s="1"/>
      <c r="H951" s="13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hidden="1" customHeight="1" x14ac:dyDescent="0.25">
      <c r="A952" s="1"/>
      <c r="B952" s="1"/>
      <c r="C952" s="1"/>
      <c r="D952" s="1"/>
      <c r="E952" s="1"/>
      <c r="F952" s="1"/>
      <c r="G952" s="1"/>
      <c r="H952" s="13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hidden="1" customHeight="1" x14ac:dyDescent="0.25">
      <c r="A953" s="1"/>
      <c r="B953" s="1"/>
      <c r="C953" s="1"/>
      <c r="D953" s="1"/>
      <c r="E953" s="1"/>
      <c r="F953" s="1"/>
      <c r="G953" s="1"/>
      <c r="H953" s="13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hidden="1" customHeight="1" x14ac:dyDescent="0.25">
      <c r="A954" s="1"/>
      <c r="B954" s="1"/>
      <c r="C954" s="1"/>
      <c r="D954" s="1"/>
      <c r="E954" s="1"/>
      <c r="F954" s="1"/>
      <c r="G954" s="1"/>
      <c r="H954" s="13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hidden="1" customHeight="1" x14ac:dyDescent="0.25">
      <c r="A955" s="1"/>
      <c r="B955" s="1"/>
      <c r="C955" s="1"/>
      <c r="D955" s="1"/>
      <c r="E955" s="1"/>
      <c r="F955" s="1"/>
      <c r="G955" s="1"/>
      <c r="H955" s="13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hidden="1" customHeight="1" x14ac:dyDescent="0.25">
      <c r="A956" s="1"/>
      <c r="B956" s="1"/>
      <c r="C956" s="1"/>
      <c r="D956" s="1"/>
      <c r="E956" s="1"/>
      <c r="F956" s="1"/>
      <c r="G956" s="1"/>
      <c r="H956" s="13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hidden="1" customHeight="1" x14ac:dyDescent="0.25">
      <c r="A957" s="1"/>
      <c r="B957" s="1"/>
      <c r="C957" s="1"/>
      <c r="D957" s="1"/>
      <c r="E957" s="1"/>
      <c r="F957" s="1"/>
      <c r="G957" s="1"/>
      <c r="H957" s="13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hidden="1" customHeight="1" x14ac:dyDescent="0.25">
      <c r="A958" s="1"/>
      <c r="B958" s="1"/>
      <c r="C958" s="1"/>
      <c r="D958" s="1"/>
      <c r="E958" s="1"/>
      <c r="F958" s="1"/>
      <c r="G958" s="1"/>
      <c r="H958" s="13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hidden="1" customHeight="1" x14ac:dyDescent="0.25">
      <c r="A959" s="1"/>
      <c r="B959" s="1"/>
      <c r="C959" s="1"/>
      <c r="D959" s="1"/>
      <c r="E959" s="1"/>
      <c r="F959" s="1"/>
      <c r="G959" s="1"/>
      <c r="H959" s="13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hidden="1" customHeight="1" x14ac:dyDescent="0.25">
      <c r="A960" s="1"/>
      <c r="B960" s="1"/>
      <c r="C960" s="1"/>
      <c r="D960" s="1"/>
      <c r="E960" s="1"/>
      <c r="F960" s="1"/>
      <c r="G960" s="1"/>
      <c r="H960" s="13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hidden="1" customHeight="1" x14ac:dyDescent="0.25">
      <c r="A961" s="1"/>
      <c r="B961" s="1"/>
      <c r="C961" s="1"/>
      <c r="D961" s="1"/>
      <c r="E961" s="1"/>
      <c r="F961" s="1"/>
      <c r="G961" s="1"/>
      <c r="H961" s="13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hidden="1" customHeight="1" x14ac:dyDescent="0.25">
      <c r="A962" s="1"/>
      <c r="B962" s="1"/>
      <c r="C962" s="1"/>
      <c r="D962" s="1"/>
      <c r="E962" s="1"/>
      <c r="F962" s="1"/>
      <c r="G962" s="1"/>
      <c r="H962" s="13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hidden="1" customHeight="1" x14ac:dyDescent="0.25">
      <c r="A963" s="1"/>
      <c r="B963" s="1"/>
      <c r="C963" s="1"/>
      <c r="D963" s="1"/>
      <c r="E963" s="1"/>
      <c r="F963" s="1"/>
      <c r="G963" s="1"/>
      <c r="H963" s="13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hidden="1" customHeight="1" x14ac:dyDescent="0.25">
      <c r="A964" s="1"/>
      <c r="B964" s="1"/>
      <c r="C964" s="1"/>
      <c r="D964" s="1"/>
      <c r="E964" s="1"/>
      <c r="F964" s="1"/>
      <c r="G964" s="1"/>
      <c r="H964" s="13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hidden="1" customHeight="1" x14ac:dyDescent="0.25">
      <c r="A965" s="1"/>
      <c r="B965" s="1"/>
      <c r="C965" s="1"/>
      <c r="D965" s="1"/>
      <c r="E965" s="1"/>
      <c r="F965" s="1"/>
      <c r="G965" s="1"/>
      <c r="H965" s="13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hidden="1" customHeight="1" x14ac:dyDescent="0.25">
      <c r="A966" s="1"/>
      <c r="B966" s="1"/>
      <c r="C966" s="1"/>
      <c r="D966" s="1"/>
      <c r="E966" s="1"/>
      <c r="F966" s="1"/>
      <c r="G966" s="1"/>
      <c r="H966" s="13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hidden="1" customHeight="1" x14ac:dyDescent="0.25">
      <c r="A967" s="1"/>
      <c r="B967" s="1"/>
      <c r="C967" s="1"/>
      <c r="D967" s="1"/>
      <c r="E967" s="1"/>
      <c r="F967" s="1"/>
      <c r="G967" s="1"/>
      <c r="H967" s="13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hidden="1" customHeight="1" x14ac:dyDescent="0.25">
      <c r="A968" s="1"/>
      <c r="B968" s="1"/>
      <c r="C968" s="1"/>
      <c r="D968" s="1"/>
      <c r="E968" s="1"/>
      <c r="F968" s="1"/>
      <c r="G968" s="1"/>
      <c r="H968" s="13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hidden="1" customHeight="1" x14ac:dyDescent="0.25">
      <c r="A969" s="1"/>
      <c r="B969" s="1"/>
      <c r="C969" s="1"/>
      <c r="D969" s="1"/>
      <c r="E969" s="1"/>
      <c r="F969" s="1"/>
      <c r="G969" s="1"/>
      <c r="H969" s="13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hidden="1" customHeight="1" x14ac:dyDescent="0.25">
      <c r="A970" s="1"/>
      <c r="B970" s="1"/>
      <c r="C970" s="1"/>
      <c r="D970" s="1"/>
      <c r="E970" s="1"/>
      <c r="F970" s="1"/>
      <c r="G970" s="1"/>
      <c r="H970" s="13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hidden="1" customHeight="1" x14ac:dyDescent="0.25">
      <c r="A971" s="1"/>
      <c r="B971" s="1"/>
      <c r="C971" s="1"/>
      <c r="D971" s="1"/>
      <c r="E971" s="1"/>
      <c r="F971" s="1"/>
      <c r="G971" s="1"/>
      <c r="H971" s="13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hidden="1" customHeight="1" x14ac:dyDescent="0.25">
      <c r="A972" s="1"/>
      <c r="B972" s="1"/>
      <c r="C972" s="1"/>
      <c r="D972" s="1"/>
      <c r="E972" s="1"/>
      <c r="F972" s="1"/>
      <c r="G972" s="1"/>
      <c r="H972" s="13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hidden="1" customHeight="1" x14ac:dyDescent="0.25">
      <c r="A973" s="1"/>
      <c r="B973" s="1"/>
      <c r="C973" s="1"/>
      <c r="D973" s="1"/>
      <c r="E973" s="1"/>
      <c r="F973" s="1"/>
      <c r="G973" s="1"/>
      <c r="H973" s="13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hidden="1" customHeight="1" x14ac:dyDescent="0.25">
      <c r="A974" s="1"/>
      <c r="B974" s="1"/>
      <c r="C974" s="1"/>
      <c r="D974" s="1"/>
      <c r="E974" s="1"/>
      <c r="F974" s="1"/>
      <c r="G974" s="1"/>
      <c r="H974" s="13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hidden="1" customHeight="1" x14ac:dyDescent="0.25">
      <c r="A975" s="1"/>
      <c r="B975" s="1"/>
      <c r="C975" s="1"/>
      <c r="D975" s="1"/>
      <c r="E975" s="1"/>
      <c r="F975" s="1"/>
      <c r="G975" s="1"/>
      <c r="H975" s="13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hidden="1" customHeight="1" x14ac:dyDescent="0.25">
      <c r="A976" s="1"/>
      <c r="B976" s="1"/>
      <c r="C976" s="1"/>
      <c r="D976" s="1"/>
      <c r="E976" s="1"/>
      <c r="F976" s="1"/>
      <c r="G976" s="1"/>
      <c r="H976" s="13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hidden="1" customHeight="1" x14ac:dyDescent="0.25">
      <c r="A977" s="1"/>
      <c r="B977" s="1"/>
      <c r="C977" s="1"/>
      <c r="D977" s="1"/>
      <c r="E977" s="1"/>
      <c r="F977" s="1"/>
      <c r="G977" s="1"/>
      <c r="H977" s="13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hidden="1" customHeight="1" x14ac:dyDescent="0.25">
      <c r="A978" s="1"/>
      <c r="B978" s="1"/>
      <c r="C978" s="1"/>
      <c r="D978" s="1"/>
      <c r="E978" s="1"/>
      <c r="F978" s="1"/>
      <c r="G978" s="1"/>
      <c r="H978" s="13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hidden="1" customHeight="1" x14ac:dyDescent="0.25">
      <c r="A979" s="1"/>
      <c r="B979" s="1"/>
      <c r="C979" s="1"/>
      <c r="D979" s="1"/>
      <c r="E979" s="1"/>
      <c r="F979" s="1"/>
      <c r="G979" s="1"/>
      <c r="H979" s="13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hidden="1" customHeight="1" x14ac:dyDescent="0.25">
      <c r="A980" s="1"/>
      <c r="B980" s="1"/>
      <c r="C980" s="1"/>
      <c r="D980" s="1"/>
      <c r="E980" s="1"/>
      <c r="F980" s="1"/>
      <c r="G980" s="1"/>
      <c r="H980" s="13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hidden="1" customHeight="1" x14ac:dyDescent="0.25">
      <c r="A981" s="1"/>
      <c r="B981" s="1"/>
      <c r="C981" s="1"/>
      <c r="D981" s="1"/>
      <c r="E981" s="1"/>
      <c r="F981" s="1"/>
      <c r="G981" s="1"/>
      <c r="H981" s="13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hidden="1" customHeight="1" x14ac:dyDescent="0.25">
      <c r="A982" s="1"/>
      <c r="B982" s="1"/>
      <c r="C982" s="1"/>
      <c r="D982" s="1"/>
      <c r="E982" s="1"/>
      <c r="F982" s="1"/>
      <c r="G982" s="1"/>
      <c r="H982" s="13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hidden="1" customHeight="1" x14ac:dyDescent="0.25">
      <c r="A983" s="1"/>
      <c r="B983" s="1"/>
      <c r="C983" s="1"/>
      <c r="D983" s="1"/>
      <c r="E983" s="1"/>
      <c r="F983" s="1"/>
      <c r="G983" s="1"/>
      <c r="H983" s="13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hidden="1" customHeight="1" x14ac:dyDescent="0.25">
      <c r="A984" s="1"/>
      <c r="B984" s="1"/>
      <c r="C984" s="1"/>
      <c r="D984" s="1"/>
      <c r="E984" s="1"/>
      <c r="F984" s="1"/>
      <c r="G984" s="1"/>
      <c r="H984" s="13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hidden="1" customHeight="1" x14ac:dyDescent="0.25">
      <c r="A985" s="1"/>
      <c r="B985" s="1"/>
      <c r="C985" s="1"/>
      <c r="D985" s="1"/>
      <c r="E985" s="1"/>
      <c r="F985" s="1"/>
      <c r="G985" s="1"/>
      <c r="H985" s="13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hidden="1" customHeight="1" x14ac:dyDescent="0.25">
      <c r="A986" s="1"/>
      <c r="B986" s="1"/>
      <c r="C986" s="1"/>
      <c r="D986" s="1"/>
      <c r="E986" s="1"/>
      <c r="F986" s="1"/>
      <c r="G986" s="1"/>
      <c r="H986" s="13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hidden="1" customHeight="1" x14ac:dyDescent="0.25">
      <c r="A987" s="1"/>
      <c r="B987" s="1"/>
      <c r="C987" s="1"/>
      <c r="D987" s="1"/>
      <c r="E987" s="1"/>
      <c r="F987" s="1"/>
      <c r="G987" s="1"/>
      <c r="H987" s="13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hidden="1" customHeight="1" x14ac:dyDescent="0.25">
      <c r="A988" s="1"/>
      <c r="B988" s="1"/>
      <c r="C988" s="1"/>
      <c r="D988" s="1"/>
      <c r="E988" s="1"/>
      <c r="F988" s="1"/>
      <c r="G988" s="1"/>
      <c r="H988" s="13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hidden="1" customHeight="1" x14ac:dyDescent="0.25">
      <c r="A989" s="1"/>
      <c r="B989" s="1"/>
      <c r="C989" s="1"/>
      <c r="D989" s="1"/>
      <c r="E989" s="1"/>
      <c r="F989" s="1"/>
      <c r="G989" s="1"/>
      <c r="H989" s="13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hidden="1" customHeight="1" x14ac:dyDescent="0.25">
      <c r="A990" s="1"/>
      <c r="B990" s="1"/>
      <c r="C990" s="1"/>
      <c r="D990" s="1"/>
      <c r="E990" s="1"/>
      <c r="F990" s="1"/>
      <c r="G990" s="1"/>
      <c r="H990" s="13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hidden="1" customHeight="1" x14ac:dyDescent="0.25">
      <c r="A991" s="1"/>
      <c r="B991" s="1"/>
      <c r="C991" s="1"/>
      <c r="D991" s="1"/>
      <c r="E991" s="1"/>
      <c r="F991" s="1"/>
      <c r="G991" s="1"/>
      <c r="H991" s="13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hidden="1" customHeight="1" x14ac:dyDescent="0.25">
      <c r="A992" s="1"/>
      <c r="B992" s="1"/>
      <c r="C992" s="1"/>
      <c r="D992" s="1"/>
      <c r="E992" s="1"/>
      <c r="F992" s="1"/>
      <c r="G992" s="1"/>
      <c r="H992" s="13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hidden="1" customHeight="1" x14ac:dyDescent="0.25">
      <c r="A993" s="1"/>
      <c r="B993" s="1"/>
      <c r="C993" s="1"/>
      <c r="D993" s="1"/>
      <c r="E993" s="1"/>
      <c r="F993" s="1"/>
      <c r="G993" s="1"/>
      <c r="H993" s="13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hidden="1" customHeight="1" x14ac:dyDescent="0.25">
      <c r="A994" s="1"/>
      <c r="B994" s="1"/>
      <c r="C994" s="1"/>
      <c r="D994" s="1"/>
      <c r="E994" s="1"/>
      <c r="F994" s="1"/>
      <c r="G994" s="1"/>
      <c r="H994" s="13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hidden="1" customHeight="1" x14ac:dyDescent="0.25">
      <c r="A995" s="1"/>
      <c r="B995" s="1"/>
      <c r="C995" s="1"/>
      <c r="D995" s="1"/>
      <c r="E995" s="1"/>
      <c r="F995" s="1"/>
      <c r="G995" s="1"/>
      <c r="H995" s="13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hidden="1" customHeight="1" x14ac:dyDescent="0.25">
      <c r="A996" s="1"/>
      <c r="B996" s="1"/>
      <c r="C996" s="1"/>
      <c r="D996" s="1"/>
      <c r="E996" s="1"/>
      <c r="F996" s="1"/>
      <c r="G996" s="1"/>
      <c r="H996" s="13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hidden="1" customHeight="1" x14ac:dyDescent="0.25">
      <c r="A997" s="1"/>
      <c r="B997" s="1"/>
      <c r="C997" s="1"/>
      <c r="D997" s="1"/>
      <c r="E997" s="1"/>
      <c r="F997" s="1"/>
      <c r="G997" s="1"/>
      <c r="H997" s="13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hidden="1" customHeight="1" x14ac:dyDescent="0.25">
      <c r="A998" s="1"/>
      <c r="B998" s="1"/>
      <c r="C998" s="1"/>
      <c r="D998" s="1"/>
      <c r="E998" s="1"/>
      <c r="F998" s="1"/>
      <c r="G998" s="1"/>
      <c r="H998" s="13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hidden="1" customHeight="1" x14ac:dyDescent="0.25">
      <c r="A999" s="1"/>
      <c r="B999" s="1"/>
      <c r="C999" s="1"/>
      <c r="D999" s="1"/>
      <c r="E999" s="1"/>
      <c r="F999" s="1"/>
      <c r="G999" s="1"/>
      <c r="H999" s="13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4">
    <mergeCell ref="B9:C9"/>
    <mergeCell ref="D9:E9"/>
    <mergeCell ref="F9:G9"/>
    <mergeCell ref="H6:K7"/>
  </mergeCells>
  <pageMargins left="0.7" right="0.7" top="0.75" bottom="0.75" header="0" footer="0"/>
  <pageSetup orientation="landscape" r:id="rId1"/>
  <headerFoot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6" sqref="B6"/>
    </sheetView>
  </sheetViews>
  <sheetFormatPr baseColWidth="10" defaultColWidth="0" defaultRowHeight="15" customHeight="1" zeroHeight="1" x14ac:dyDescent="0.25"/>
  <cols>
    <col min="1" max="1" width="4.5" customWidth="1"/>
    <col min="2" max="2" width="24.625" customWidth="1"/>
    <col min="3" max="3" width="12.375" customWidth="1"/>
    <col min="4" max="4" width="13.375" customWidth="1"/>
    <col min="5" max="5" width="13.5" customWidth="1"/>
    <col min="6" max="6" width="11.875" customWidth="1"/>
    <col min="7" max="7" width="14.25" customWidth="1"/>
    <col min="8" max="8" width="12.25" customWidth="1"/>
    <col min="9" max="9" width="14" customWidth="1"/>
    <col min="10" max="10" width="13.375" customWidth="1"/>
    <col min="11" max="11" width="10.875" customWidth="1"/>
    <col min="12" max="18" width="10" customWidth="1"/>
    <col min="19" max="26" width="10" hidden="1" customWidth="1"/>
    <col min="27" max="16384" width="11.25" hidden="1"/>
  </cols>
  <sheetData>
    <row r="1" spans="1:26" ht="51" customHeight="1" x14ac:dyDescent="0.25">
      <c r="A1" s="25"/>
      <c r="B1" s="595" t="s">
        <v>49</v>
      </c>
      <c r="C1" s="595"/>
      <c r="D1" s="595"/>
      <c r="E1" s="595"/>
      <c r="F1" s="595"/>
      <c r="G1" s="595"/>
      <c r="H1" s="595"/>
      <c r="I1" s="595"/>
      <c r="J1" s="595"/>
      <c r="K1" s="20"/>
      <c r="L1" s="20"/>
      <c r="M1" s="20"/>
      <c r="N1" s="20"/>
      <c r="O1" s="20"/>
      <c r="P1" s="20"/>
      <c r="Q1" s="20"/>
      <c r="R1" s="20"/>
      <c r="S1" s="1"/>
      <c r="T1" s="1"/>
      <c r="U1" s="1"/>
      <c r="V1" s="1"/>
      <c r="W1" s="1"/>
      <c r="X1" s="1"/>
      <c r="Y1" s="1"/>
      <c r="Z1" s="1"/>
    </row>
    <row r="2" spans="1:26" ht="31.5" x14ac:dyDescent="0.25">
      <c r="A2" s="25"/>
      <c r="B2" s="470" t="s">
        <v>75</v>
      </c>
      <c r="C2" s="478"/>
      <c r="D2" s="478"/>
      <c r="E2" s="478"/>
      <c r="F2" s="478"/>
      <c r="G2" s="478"/>
      <c r="H2" s="478"/>
      <c r="I2" s="478"/>
      <c r="J2" s="478"/>
      <c r="K2" s="20"/>
      <c r="L2" s="20"/>
      <c r="M2" s="20"/>
      <c r="N2" s="20"/>
      <c r="O2" s="20"/>
      <c r="P2" s="20"/>
      <c r="Q2" s="20"/>
      <c r="R2" s="20"/>
      <c r="S2" s="1"/>
      <c r="T2" s="1"/>
      <c r="U2" s="1"/>
      <c r="V2" s="1"/>
      <c r="W2" s="1"/>
      <c r="X2" s="1"/>
      <c r="Y2" s="1"/>
      <c r="Z2" s="1"/>
    </row>
    <row r="3" spans="1:26" ht="18" customHeight="1" x14ac:dyDescent="0.25">
      <c r="A3" s="49"/>
      <c r="B3" s="613" t="s">
        <v>50</v>
      </c>
      <c r="C3" s="611" t="s">
        <v>51</v>
      </c>
      <c r="D3" s="610" t="s">
        <v>52</v>
      </c>
      <c r="E3" s="610" t="s">
        <v>53</v>
      </c>
      <c r="F3" s="611" t="s">
        <v>54</v>
      </c>
      <c r="G3" s="610" t="s">
        <v>55</v>
      </c>
      <c r="H3" s="611" t="s">
        <v>56</v>
      </c>
      <c r="I3" s="610" t="s">
        <v>57</v>
      </c>
      <c r="J3" s="611" t="s">
        <v>58</v>
      </c>
      <c r="K3" s="31"/>
      <c r="L3" s="31"/>
      <c r="M3" s="31"/>
      <c r="N3" s="31"/>
      <c r="O3" s="31"/>
      <c r="P3" s="31"/>
      <c r="Q3" s="31"/>
      <c r="R3" s="31"/>
      <c r="S3" s="5"/>
      <c r="T3" s="5"/>
      <c r="U3" s="5"/>
      <c r="V3" s="5"/>
      <c r="W3" s="5"/>
      <c r="X3" s="5"/>
      <c r="Y3" s="5"/>
      <c r="Z3" s="5"/>
    </row>
    <row r="4" spans="1:26" ht="18" customHeight="1" x14ac:dyDescent="0.25">
      <c r="A4" s="49"/>
      <c r="B4" s="612"/>
      <c r="C4" s="611"/>
      <c r="D4" s="612"/>
      <c r="E4" s="612"/>
      <c r="F4" s="612"/>
      <c r="G4" s="610"/>
      <c r="H4" s="612"/>
      <c r="I4" s="610"/>
      <c r="J4" s="612"/>
      <c r="K4" s="31"/>
      <c r="L4" s="31"/>
      <c r="M4" s="31"/>
      <c r="N4" s="31"/>
      <c r="O4" s="31"/>
      <c r="P4" s="31"/>
      <c r="Q4" s="31"/>
      <c r="R4" s="31"/>
      <c r="S4" s="5"/>
      <c r="T4" s="5"/>
      <c r="U4" s="5"/>
      <c r="V4" s="5"/>
      <c r="W4" s="5"/>
      <c r="X4" s="5"/>
      <c r="Y4" s="5"/>
      <c r="Z4" s="5"/>
    </row>
    <row r="5" spans="1:26" ht="18" customHeight="1" x14ac:dyDescent="0.25">
      <c r="A5" s="50"/>
      <c r="B5" s="108" t="s">
        <v>59</v>
      </c>
      <c r="C5" s="111">
        <f>SUM(C6:C14)</f>
        <v>0</v>
      </c>
      <c r="D5" s="110"/>
      <c r="E5" s="109">
        <f>SUM(E6:E14)</f>
        <v>0</v>
      </c>
      <c r="F5" s="109">
        <f>SUM(F7:F14)</f>
        <v>0</v>
      </c>
      <c r="G5" s="109">
        <f>SUM(G6:G14)</f>
        <v>0</v>
      </c>
      <c r="H5" s="109">
        <f>SUM(H7:H14)</f>
        <v>0</v>
      </c>
      <c r="I5" s="109">
        <f>SUM(I6:I14)</f>
        <v>0</v>
      </c>
      <c r="J5" s="109">
        <f>SUM(J7:J14)</f>
        <v>0</v>
      </c>
      <c r="K5" s="32"/>
      <c r="L5" s="427"/>
      <c r="M5" s="427"/>
      <c r="N5" s="427"/>
      <c r="O5" s="427"/>
      <c r="P5" s="427"/>
      <c r="Q5" s="427"/>
      <c r="R5" s="427"/>
      <c r="S5" s="4"/>
      <c r="T5" s="4"/>
      <c r="U5" s="4"/>
      <c r="V5" s="4"/>
      <c r="W5" s="4"/>
      <c r="X5" s="4"/>
      <c r="Y5" s="4"/>
      <c r="Z5" s="4"/>
    </row>
    <row r="6" spans="1:26" ht="18" customHeight="1" x14ac:dyDescent="0.25">
      <c r="A6" s="50"/>
      <c r="B6" s="352" t="s">
        <v>60</v>
      </c>
      <c r="C6" s="151">
        <f>'Plan Inversion'!C7</f>
        <v>0</v>
      </c>
      <c r="D6" s="205"/>
      <c r="E6" s="353"/>
      <c r="F6" s="202">
        <f t="shared" ref="F6:F14" si="0">(C6+E6)*D6</f>
        <v>0</v>
      </c>
      <c r="G6" s="353"/>
      <c r="H6" s="202">
        <f t="shared" ref="H6:H14" si="1">F6+G6*D6</f>
        <v>0</v>
      </c>
      <c r="I6" s="353"/>
      <c r="J6" s="202">
        <f t="shared" ref="J6:J14" si="2">H6+I6*D6</f>
        <v>0</v>
      </c>
      <c r="K6" s="32"/>
      <c r="L6" s="427"/>
      <c r="M6" s="427"/>
      <c r="N6" s="427"/>
      <c r="O6" s="427"/>
      <c r="P6" s="427"/>
      <c r="Q6" s="427"/>
      <c r="R6" s="427"/>
      <c r="S6" s="4"/>
      <c r="T6" s="4"/>
      <c r="U6" s="4"/>
      <c r="V6" s="4"/>
      <c r="W6" s="4"/>
      <c r="X6" s="4"/>
      <c r="Y6" s="4"/>
      <c r="Z6" s="4"/>
    </row>
    <row r="7" spans="1:26" ht="18" customHeight="1" x14ac:dyDescent="0.25">
      <c r="A7" s="25"/>
      <c r="B7" s="352" t="s">
        <v>21</v>
      </c>
      <c r="C7" s="151">
        <f>'Plan Inversion'!C8</f>
        <v>0</v>
      </c>
      <c r="D7" s="205">
        <v>0.01</v>
      </c>
      <c r="E7" s="151"/>
      <c r="F7" s="202">
        <f t="shared" si="0"/>
        <v>0</v>
      </c>
      <c r="G7" s="202"/>
      <c r="H7" s="202">
        <f t="shared" si="1"/>
        <v>0</v>
      </c>
      <c r="I7" s="202"/>
      <c r="J7" s="202">
        <f t="shared" si="2"/>
        <v>0</v>
      </c>
      <c r="K7" s="26"/>
      <c r="L7" s="20"/>
      <c r="M7" s="20"/>
      <c r="N7" s="20"/>
      <c r="O7" s="20"/>
      <c r="P7" s="20"/>
      <c r="Q7" s="20"/>
      <c r="R7" s="20"/>
      <c r="S7" s="1"/>
      <c r="T7" s="1"/>
      <c r="U7" s="1"/>
      <c r="V7" s="1"/>
      <c r="W7" s="1"/>
      <c r="X7" s="1"/>
      <c r="Y7" s="1"/>
      <c r="Z7" s="1"/>
    </row>
    <row r="8" spans="1:26" ht="18" customHeight="1" x14ac:dyDescent="0.25">
      <c r="A8" s="25"/>
      <c r="B8" s="354" t="s">
        <v>22</v>
      </c>
      <c r="C8" s="151">
        <f>'Plan Inversion'!C9</f>
        <v>0</v>
      </c>
      <c r="D8" s="205">
        <v>0.05</v>
      </c>
      <c r="E8" s="151"/>
      <c r="F8" s="202">
        <f t="shared" si="0"/>
        <v>0</v>
      </c>
      <c r="G8" s="202"/>
      <c r="H8" s="202">
        <f t="shared" si="1"/>
        <v>0</v>
      </c>
      <c r="I8" s="202"/>
      <c r="J8" s="202">
        <f t="shared" si="2"/>
        <v>0</v>
      </c>
      <c r="K8" s="26"/>
      <c r="L8" s="20"/>
      <c r="M8" s="20"/>
      <c r="N8" s="20"/>
      <c r="O8" s="20"/>
      <c r="P8" s="20"/>
      <c r="Q8" s="20"/>
      <c r="R8" s="20"/>
      <c r="S8" s="1"/>
      <c r="T8" s="1"/>
      <c r="U8" s="1"/>
      <c r="V8" s="1"/>
      <c r="W8" s="1"/>
      <c r="X8" s="1"/>
      <c r="Y8" s="1"/>
      <c r="Z8" s="1"/>
    </row>
    <row r="9" spans="1:26" ht="18" customHeight="1" x14ac:dyDescent="0.25">
      <c r="A9" s="25"/>
      <c r="B9" s="352" t="s">
        <v>61</v>
      </c>
      <c r="C9" s="151">
        <f>'Plan Inversion'!C10</f>
        <v>0</v>
      </c>
      <c r="D9" s="205">
        <v>5.5E-2</v>
      </c>
      <c r="E9" s="151"/>
      <c r="F9" s="202">
        <f t="shared" si="0"/>
        <v>0</v>
      </c>
      <c r="G9" s="202"/>
      <c r="H9" s="202">
        <f t="shared" si="1"/>
        <v>0</v>
      </c>
      <c r="I9" s="202"/>
      <c r="J9" s="202">
        <f t="shared" si="2"/>
        <v>0</v>
      </c>
      <c r="K9" s="26"/>
      <c r="L9" s="20"/>
      <c r="M9" s="20"/>
      <c r="N9" s="20"/>
      <c r="O9" s="20"/>
      <c r="P9" s="20"/>
      <c r="Q9" s="20"/>
      <c r="R9" s="20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25">
      <c r="A10" s="25"/>
      <c r="B10" s="352" t="s">
        <v>62</v>
      </c>
      <c r="C10" s="151">
        <f>'Plan Inversion'!C11</f>
        <v>0</v>
      </c>
      <c r="D10" s="205">
        <v>0.12</v>
      </c>
      <c r="E10" s="151"/>
      <c r="F10" s="202">
        <f t="shared" si="0"/>
        <v>0</v>
      </c>
      <c r="G10" s="202"/>
      <c r="H10" s="202">
        <f t="shared" si="1"/>
        <v>0</v>
      </c>
      <c r="I10" s="202"/>
      <c r="J10" s="202">
        <f t="shared" si="2"/>
        <v>0</v>
      </c>
      <c r="K10" s="26"/>
      <c r="L10" s="20"/>
      <c r="M10" s="20"/>
      <c r="N10" s="20"/>
      <c r="O10" s="20"/>
      <c r="P10" s="20"/>
      <c r="Q10" s="20"/>
      <c r="R10" s="20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25">
      <c r="A11" s="25"/>
      <c r="B11" s="352" t="s">
        <v>23</v>
      </c>
      <c r="C11" s="151">
        <f>'Plan Inversion'!C12</f>
        <v>0</v>
      </c>
      <c r="D11" s="205">
        <v>0.05</v>
      </c>
      <c r="E11" s="151"/>
      <c r="F11" s="202">
        <f t="shared" si="0"/>
        <v>0</v>
      </c>
      <c r="G11" s="202"/>
      <c r="H11" s="202">
        <f t="shared" si="1"/>
        <v>0</v>
      </c>
      <c r="I11" s="202"/>
      <c r="J11" s="202">
        <f t="shared" si="2"/>
        <v>0</v>
      </c>
      <c r="K11" s="26"/>
      <c r="L11" s="20"/>
      <c r="M11" s="20"/>
      <c r="N11" s="20"/>
      <c r="O11" s="20"/>
      <c r="P11" s="20"/>
      <c r="Q11" s="20"/>
      <c r="R11" s="20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25">
      <c r="A12" s="25"/>
      <c r="B12" s="352" t="s">
        <v>24</v>
      </c>
      <c r="C12" s="151">
        <f>'Plan Inversion'!C13</f>
        <v>0</v>
      </c>
      <c r="D12" s="205">
        <v>0.05</v>
      </c>
      <c r="E12" s="151"/>
      <c r="F12" s="202">
        <f t="shared" si="0"/>
        <v>0</v>
      </c>
      <c r="G12" s="202"/>
      <c r="H12" s="202">
        <f t="shared" si="1"/>
        <v>0</v>
      </c>
      <c r="I12" s="202"/>
      <c r="J12" s="202">
        <f t="shared" si="2"/>
        <v>0</v>
      </c>
      <c r="K12" s="26"/>
      <c r="L12" s="20"/>
      <c r="M12" s="20"/>
      <c r="N12" s="20"/>
      <c r="O12" s="20"/>
      <c r="P12" s="20"/>
      <c r="Q12" s="20"/>
      <c r="R12" s="20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25">
      <c r="A13" s="25"/>
      <c r="B13" s="354" t="s">
        <v>25</v>
      </c>
      <c r="C13" s="151">
        <f>'Plan Inversion'!C14</f>
        <v>0</v>
      </c>
      <c r="D13" s="205">
        <v>0.1</v>
      </c>
      <c r="E13" s="151"/>
      <c r="F13" s="202">
        <f t="shared" si="0"/>
        <v>0</v>
      </c>
      <c r="G13" s="202"/>
      <c r="H13" s="202">
        <f t="shared" si="1"/>
        <v>0</v>
      </c>
      <c r="I13" s="202"/>
      <c r="J13" s="202">
        <f t="shared" si="2"/>
        <v>0</v>
      </c>
      <c r="K13" s="26"/>
      <c r="L13" s="20"/>
      <c r="M13" s="20"/>
      <c r="N13" s="20"/>
      <c r="O13" s="20"/>
      <c r="P13" s="20"/>
      <c r="Q13" s="20"/>
      <c r="R13" s="20"/>
      <c r="S13" s="1"/>
      <c r="T13" s="1"/>
      <c r="U13" s="1"/>
      <c r="V13" s="1"/>
      <c r="W13" s="1"/>
      <c r="X13" s="1"/>
      <c r="Y13" s="1"/>
      <c r="Z13" s="1"/>
    </row>
    <row r="14" spans="1:26" ht="18" customHeight="1" x14ac:dyDescent="0.25">
      <c r="A14" s="25"/>
      <c r="B14" s="354" t="s">
        <v>63</v>
      </c>
      <c r="C14" s="151">
        <f>'Plan Inversion'!C15</f>
        <v>0</v>
      </c>
      <c r="D14" s="205">
        <v>0.1</v>
      </c>
      <c r="E14" s="151"/>
      <c r="F14" s="202">
        <f t="shared" si="0"/>
        <v>0</v>
      </c>
      <c r="G14" s="202"/>
      <c r="H14" s="202">
        <f t="shared" si="1"/>
        <v>0</v>
      </c>
      <c r="I14" s="202"/>
      <c r="J14" s="202">
        <f t="shared" si="2"/>
        <v>0</v>
      </c>
      <c r="K14" s="26"/>
      <c r="L14" s="20"/>
      <c r="M14" s="20"/>
      <c r="N14" s="20"/>
      <c r="O14" s="20"/>
      <c r="P14" s="20"/>
      <c r="Q14" s="20"/>
      <c r="R14" s="20"/>
      <c r="S14" s="1"/>
      <c r="T14" s="1"/>
      <c r="U14" s="1"/>
      <c r="V14" s="1"/>
      <c r="W14" s="1"/>
      <c r="X14" s="1"/>
      <c r="Y14" s="1"/>
      <c r="Z14" s="1"/>
    </row>
    <row r="15" spans="1:26" ht="18" customHeight="1" x14ac:dyDescent="0.25">
      <c r="A15" s="50"/>
      <c r="B15" s="108" t="s">
        <v>64</v>
      </c>
      <c r="C15" s="111">
        <f>SUM(C16:C17)</f>
        <v>0</v>
      </c>
      <c r="D15" s="110"/>
      <c r="E15" s="109">
        <f t="shared" ref="E15:J15" si="3">SUM(E16:E17)</f>
        <v>0</v>
      </c>
      <c r="F15" s="109">
        <f t="shared" si="3"/>
        <v>0</v>
      </c>
      <c r="G15" s="109">
        <f t="shared" si="3"/>
        <v>0</v>
      </c>
      <c r="H15" s="109">
        <f t="shared" si="3"/>
        <v>0</v>
      </c>
      <c r="I15" s="109">
        <f t="shared" si="3"/>
        <v>0</v>
      </c>
      <c r="J15" s="109">
        <f t="shared" si="3"/>
        <v>0</v>
      </c>
      <c r="K15" s="32"/>
      <c r="L15" s="427"/>
      <c r="M15" s="427"/>
      <c r="N15" s="427"/>
      <c r="O15" s="427"/>
      <c r="P15" s="427"/>
      <c r="Q15" s="427"/>
      <c r="R15" s="427"/>
      <c r="S15" s="4"/>
      <c r="T15" s="4"/>
      <c r="U15" s="4"/>
      <c r="V15" s="4"/>
      <c r="W15" s="4"/>
      <c r="X15" s="4"/>
      <c r="Y15" s="4"/>
      <c r="Z15" s="4"/>
    </row>
    <row r="16" spans="1:26" ht="18" customHeight="1" x14ac:dyDescent="0.25">
      <c r="A16" s="25"/>
      <c r="B16" s="354" t="s">
        <v>26</v>
      </c>
      <c r="C16" s="151">
        <f>'Plan Inversion'!C17</f>
        <v>0</v>
      </c>
      <c r="D16" s="205">
        <v>0.16</v>
      </c>
      <c r="E16" s="151"/>
      <c r="F16" s="202">
        <f>(C16+E16)*D16</f>
        <v>0</v>
      </c>
      <c r="G16" s="202"/>
      <c r="H16" s="202">
        <f>F16+G16*D16</f>
        <v>0</v>
      </c>
      <c r="I16" s="202"/>
      <c r="J16" s="202">
        <f>H16+I16*D16</f>
        <v>0</v>
      </c>
      <c r="K16" s="26"/>
      <c r="L16" s="20"/>
      <c r="M16" s="20"/>
      <c r="N16" s="20"/>
      <c r="O16" s="20"/>
      <c r="P16" s="20"/>
      <c r="Q16" s="20"/>
      <c r="R16" s="20"/>
      <c r="S16" s="1"/>
      <c r="T16" s="1"/>
      <c r="U16" s="1"/>
      <c r="V16" s="1"/>
      <c r="W16" s="1"/>
      <c r="X16" s="1"/>
      <c r="Y16" s="1"/>
      <c r="Z16" s="1"/>
    </row>
    <row r="17" spans="1:26" ht="18" customHeight="1" x14ac:dyDescent="0.25">
      <c r="A17" s="25"/>
      <c r="B17" s="354" t="s">
        <v>65</v>
      </c>
      <c r="C17" s="151">
        <f>'Plan Inversion'!C18</f>
        <v>0</v>
      </c>
      <c r="D17" s="205">
        <v>0.1</v>
      </c>
      <c r="E17" s="151"/>
      <c r="F17" s="202">
        <f>(C17+E17)*D17</f>
        <v>0</v>
      </c>
      <c r="G17" s="202"/>
      <c r="H17" s="202">
        <f>F17+G17*D17</f>
        <v>0</v>
      </c>
      <c r="I17" s="202"/>
      <c r="J17" s="202">
        <f>H17+I17*D17</f>
        <v>0</v>
      </c>
      <c r="K17" s="26"/>
      <c r="L17" s="20"/>
      <c r="M17" s="20"/>
      <c r="N17" s="20"/>
      <c r="O17" s="20"/>
      <c r="P17" s="20"/>
      <c r="Q17" s="20"/>
      <c r="R17" s="20"/>
      <c r="S17" s="1"/>
      <c r="T17" s="1"/>
      <c r="U17" s="1"/>
      <c r="V17" s="1"/>
      <c r="W17" s="1"/>
      <c r="X17" s="1"/>
      <c r="Y17" s="1"/>
      <c r="Z17" s="1"/>
    </row>
    <row r="18" spans="1:26" ht="18" customHeight="1" x14ac:dyDescent="0.25">
      <c r="A18" s="50"/>
      <c r="B18" s="108" t="s">
        <v>66</v>
      </c>
      <c r="C18" s="111">
        <f>SUM(C19:C20)</f>
        <v>0</v>
      </c>
      <c r="D18" s="110"/>
      <c r="E18" s="109">
        <f t="shared" ref="E18:J18" si="4">SUM(E19:E20)</f>
        <v>0</v>
      </c>
      <c r="F18" s="109">
        <f t="shared" si="4"/>
        <v>0</v>
      </c>
      <c r="G18" s="109">
        <f t="shared" si="4"/>
        <v>0</v>
      </c>
      <c r="H18" s="109">
        <f t="shared" si="4"/>
        <v>0</v>
      </c>
      <c r="I18" s="109">
        <f t="shared" si="4"/>
        <v>0</v>
      </c>
      <c r="J18" s="109">
        <f t="shared" si="4"/>
        <v>0</v>
      </c>
      <c r="K18" s="32"/>
      <c r="L18" s="427"/>
      <c r="M18" s="427"/>
      <c r="N18" s="427"/>
      <c r="O18" s="427"/>
      <c r="P18" s="427"/>
      <c r="Q18" s="427"/>
      <c r="R18" s="427"/>
      <c r="S18" s="4"/>
      <c r="T18" s="4"/>
      <c r="U18" s="4"/>
      <c r="V18" s="4"/>
      <c r="W18" s="4"/>
      <c r="X18" s="4"/>
      <c r="Y18" s="4"/>
      <c r="Z18" s="4"/>
    </row>
    <row r="19" spans="1:26" ht="18" customHeight="1" x14ac:dyDescent="0.25">
      <c r="A19" s="25"/>
      <c r="B19" s="354" t="s">
        <v>67</v>
      </c>
      <c r="C19" s="151">
        <f>'Plan Inversion'!C22</f>
        <v>0</v>
      </c>
      <c r="D19" s="205">
        <v>0</v>
      </c>
      <c r="E19" s="151"/>
      <c r="F19" s="202">
        <f t="shared" ref="F19:F20" si="5">(C19+E19)*D19</f>
        <v>0</v>
      </c>
      <c r="G19" s="202"/>
      <c r="H19" s="202">
        <f>F19+G19*D19</f>
        <v>0</v>
      </c>
      <c r="I19" s="202"/>
      <c r="J19" s="202">
        <f>H19+I19*D19</f>
        <v>0</v>
      </c>
      <c r="K19" s="26"/>
      <c r="L19" s="20"/>
      <c r="M19" s="20"/>
      <c r="N19" s="20"/>
      <c r="O19" s="20"/>
      <c r="P19" s="20"/>
      <c r="Q19" s="20"/>
      <c r="R19" s="20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25">
      <c r="A20" s="25"/>
      <c r="B20" s="354" t="s">
        <v>27</v>
      </c>
      <c r="C20" s="151">
        <f>'Plan Inversion'!C23</f>
        <v>0</v>
      </c>
      <c r="D20" s="205">
        <v>0</v>
      </c>
      <c r="E20" s="151"/>
      <c r="F20" s="202">
        <f t="shared" si="5"/>
        <v>0</v>
      </c>
      <c r="G20" s="202"/>
      <c r="H20" s="202">
        <f>F20</f>
        <v>0</v>
      </c>
      <c r="I20" s="202"/>
      <c r="J20" s="202">
        <f>H20</f>
        <v>0</v>
      </c>
      <c r="K20" s="26"/>
      <c r="L20" s="20"/>
      <c r="M20" s="20"/>
      <c r="N20" s="20"/>
      <c r="O20" s="20"/>
      <c r="P20" s="20"/>
      <c r="Q20" s="20"/>
      <c r="R20" s="20"/>
      <c r="S20" s="1"/>
      <c r="T20" s="1"/>
      <c r="U20" s="1"/>
      <c r="V20" s="1"/>
      <c r="W20" s="1"/>
      <c r="X20" s="1"/>
      <c r="Y20" s="1"/>
      <c r="Z20" s="1"/>
    </row>
    <row r="21" spans="1:26" s="14" customFormat="1" ht="18" customHeight="1" x14ac:dyDescent="0.25">
      <c r="A21" s="136"/>
      <c r="B21" s="113" t="s">
        <v>68</v>
      </c>
      <c r="C21" s="133">
        <f>C5+C15+C18</f>
        <v>0</v>
      </c>
      <c r="D21" s="134"/>
      <c r="E21" s="135">
        <f t="shared" ref="E21:J21" si="6">E5+E15+E18</f>
        <v>0</v>
      </c>
      <c r="F21" s="135">
        <f t="shared" si="6"/>
        <v>0</v>
      </c>
      <c r="G21" s="135">
        <f t="shared" si="6"/>
        <v>0</v>
      </c>
      <c r="H21" s="135">
        <f t="shared" si="6"/>
        <v>0</v>
      </c>
      <c r="I21" s="135">
        <f t="shared" si="6"/>
        <v>0</v>
      </c>
      <c r="J21" s="135">
        <f t="shared" si="6"/>
        <v>0</v>
      </c>
      <c r="K21" s="32"/>
      <c r="L21" s="32"/>
      <c r="M21" s="32"/>
      <c r="N21" s="32"/>
      <c r="O21" s="32"/>
      <c r="P21" s="32"/>
      <c r="Q21" s="32"/>
      <c r="R21" s="32"/>
      <c r="S21" s="137"/>
      <c r="T21" s="137"/>
      <c r="U21" s="137"/>
      <c r="V21" s="137"/>
      <c r="W21" s="137"/>
      <c r="X21" s="137"/>
      <c r="Y21" s="137"/>
      <c r="Z21" s="137"/>
    </row>
    <row r="22" spans="1:26" ht="15.75" customHeight="1" x14ac:dyDescent="0.25">
      <c r="A22" s="25"/>
      <c r="B22" s="36"/>
      <c r="C22" s="57"/>
      <c r="D22" s="71"/>
      <c r="E22" s="71"/>
      <c r="F22" s="70"/>
      <c r="G22" s="70"/>
      <c r="H22" s="70"/>
      <c r="I22" s="70"/>
      <c r="J22" s="70"/>
      <c r="K22" s="26"/>
      <c r="L22" s="20"/>
      <c r="M22" s="20"/>
      <c r="N22" s="20"/>
      <c r="O22" s="20"/>
      <c r="P22" s="20"/>
      <c r="Q22" s="20"/>
      <c r="R22" s="20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39"/>
      <c r="B23" s="39"/>
      <c r="C23" s="72"/>
      <c r="D23" s="73"/>
      <c r="E23" s="73"/>
      <c r="F23" s="74"/>
      <c r="G23" s="74"/>
      <c r="H23" s="74"/>
      <c r="I23" s="74"/>
      <c r="J23" s="74"/>
      <c r="K23" s="20"/>
      <c r="L23" s="20"/>
      <c r="M23" s="20"/>
      <c r="N23" s="20"/>
      <c r="O23" s="20"/>
      <c r="P23" s="20"/>
      <c r="Q23" s="20"/>
      <c r="R23" s="20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9"/>
      <c r="B24" s="39"/>
      <c r="C24" s="72"/>
      <c r="D24" s="73"/>
      <c r="E24" s="73"/>
      <c r="F24" s="74"/>
      <c r="G24" s="74"/>
      <c r="H24" s="74"/>
      <c r="I24" s="74"/>
      <c r="J24" s="74"/>
      <c r="K24" s="20"/>
      <c r="L24" s="20"/>
      <c r="M24" s="20"/>
      <c r="N24" s="20"/>
      <c r="O24" s="20"/>
      <c r="P24" s="20"/>
      <c r="Q24" s="20"/>
      <c r="R24" s="20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20"/>
      <c r="B25" s="20"/>
      <c r="C25" s="15"/>
      <c r="D25" s="30"/>
      <c r="E25" s="30"/>
      <c r="F25" s="19"/>
      <c r="G25" s="19"/>
      <c r="H25" s="19"/>
      <c r="I25" s="19"/>
      <c r="J25" s="19"/>
      <c r="K25" s="20"/>
      <c r="L25" s="20"/>
      <c r="M25" s="20"/>
      <c r="N25" s="20"/>
      <c r="O25" s="20"/>
      <c r="P25" s="20"/>
      <c r="Q25" s="20"/>
      <c r="R25" s="20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20"/>
      <c r="B26" s="20"/>
      <c r="C26" s="15"/>
      <c r="D26" s="30"/>
      <c r="E26" s="30"/>
      <c r="F26" s="19"/>
      <c r="G26" s="19"/>
      <c r="H26" s="19"/>
      <c r="I26" s="19"/>
      <c r="J26" s="19"/>
      <c r="K26" s="20"/>
      <c r="L26" s="20"/>
      <c r="M26" s="20"/>
      <c r="N26" s="20"/>
      <c r="O26" s="20"/>
      <c r="P26" s="20"/>
      <c r="Q26" s="20"/>
      <c r="R26" s="20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20"/>
      <c r="B27" s="20"/>
      <c r="C27" s="15"/>
      <c r="D27" s="30"/>
      <c r="E27" s="30"/>
      <c r="F27" s="19"/>
      <c r="G27" s="19"/>
      <c r="H27" s="19"/>
      <c r="I27" s="19"/>
      <c r="J27" s="19"/>
      <c r="K27" s="20"/>
      <c r="L27" s="20"/>
      <c r="M27" s="20"/>
      <c r="N27" s="20"/>
      <c r="O27" s="20"/>
      <c r="P27" s="20"/>
      <c r="Q27" s="20"/>
      <c r="R27" s="20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20"/>
      <c r="B28" s="20"/>
      <c r="C28" s="15"/>
      <c r="D28" s="30"/>
      <c r="E28" s="30"/>
      <c r="F28" s="19"/>
      <c r="G28" s="19"/>
      <c r="H28" s="19"/>
      <c r="I28" s="19"/>
      <c r="J28" s="19"/>
      <c r="K28" s="20"/>
      <c r="L28" s="20"/>
      <c r="M28" s="20"/>
      <c r="N28" s="20"/>
      <c r="O28" s="20"/>
      <c r="P28" s="20"/>
      <c r="Q28" s="20"/>
      <c r="R28" s="20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20"/>
      <c r="B29" s="20"/>
      <c r="C29" s="15"/>
      <c r="D29" s="30"/>
      <c r="E29" s="30"/>
      <c r="F29" s="19"/>
      <c r="G29" s="19"/>
      <c r="H29" s="19"/>
      <c r="I29" s="19"/>
      <c r="J29" s="19"/>
      <c r="K29" s="20"/>
      <c r="L29" s="20"/>
      <c r="M29" s="20"/>
      <c r="N29" s="20"/>
      <c r="O29" s="20"/>
      <c r="P29" s="20"/>
      <c r="Q29" s="20"/>
      <c r="R29" s="20"/>
      <c r="S29" s="1"/>
      <c r="T29" s="1"/>
      <c r="U29" s="1"/>
      <c r="V29" s="1"/>
      <c r="W29" s="1"/>
      <c r="X29" s="1"/>
      <c r="Y29" s="1"/>
      <c r="Z29" s="1"/>
    </row>
    <row r="30" spans="1:26" ht="15.75" hidden="1" customHeight="1" x14ac:dyDescent="0.25">
      <c r="A30" s="1"/>
      <c r="B30" s="1"/>
      <c r="C30" s="3"/>
      <c r="D30" s="6"/>
      <c r="E30" s="6"/>
      <c r="F30" s="7"/>
      <c r="G30" s="7"/>
      <c r="H30" s="7"/>
      <c r="I30" s="7"/>
      <c r="J30" s="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hidden="1" customHeight="1" x14ac:dyDescent="0.25">
      <c r="A31" s="1"/>
      <c r="B31" s="1"/>
      <c r="C31" s="3"/>
      <c r="D31" s="6"/>
      <c r="E31" s="6"/>
      <c r="F31" s="7"/>
      <c r="G31" s="7"/>
      <c r="H31" s="7"/>
      <c r="I31" s="7"/>
      <c r="J31" s="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hidden="1" customHeight="1" x14ac:dyDescent="0.25">
      <c r="A32" s="1"/>
      <c r="B32" s="1"/>
      <c r="C32" s="3"/>
      <c r="D32" s="6"/>
      <c r="E32" s="6"/>
      <c r="F32" s="7"/>
      <c r="G32" s="7"/>
      <c r="H32" s="7"/>
      <c r="I32" s="7"/>
      <c r="J32" s="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hidden="1" customHeight="1" x14ac:dyDescent="0.25">
      <c r="A33" s="1"/>
      <c r="B33" s="1"/>
      <c r="C33" s="3"/>
      <c r="D33" s="6"/>
      <c r="E33" s="6"/>
      <c r="F33" s="7"/>
      <c r="G33" s="7"/>
      <c r="H33" s="7"/>
      <c r="I33" s="7"/>
      <c r="J33" s="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hidden="1" customHeight="1" x14ac:dyDescent="0.25">
      <c r="A34" s="1"/>
      <c r="B34" s="1"/>
      <c r="C34" s="3"/>
      <c r="D34" s="6"/>
      <c r="E34" s="6"/>
      <c r="F34" s="7"/>
      <c r="G34" s="7"/>
      <c r="H34" s="7"/>
      <c r="I34" s="7"/>
      <c r="J34" s="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hidden="1" customHeight="1" x14ac:dyDescent="0.25">
      <c r="A35" s="1"/>
      <c r="B35" s="1"/>
      <c r="C35" s="3"/>
      <c r="D35" s="6"/>
      <c r="E35" s="6"/>
      <c r="F35" s="7"/>
      <c r="G35" s="7"/>
      <c r="H35" s="7"/>
      <c r="I35" s="7"/>
      <c r="J35" s="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hidden="1" customHeight="1" x14ac:dyDescent="0.25">
      <c r="A36" s="1"/>
      <c r="B36" s="1"/>
      <c r="C36" s="3"/>
      <c r="D36" s="6"/>
      <c r="E36" s="6"/>
      <c r="F36" s="7"/>
      <c r="G36" s="7"/>
      <c r="H36" s="7"/>
      <c r="I36" s="7"/>
      <c r="J36" s="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hidden="1" customHeight="1" x14ac:dyDescent="0.25">
      <c r="A37" s="1"/>
      <c r="B37" s="1"/>
      <c r="C37" s="3"/>
      <c r="D37" s="6"/>
      <c r="E37" s="6"/>
      <c r="F37" s="7"/>
      <c r="G37" s="7"/>
      <c r="H37" s="7"/>
      <c r="I37" s="7"/>
      <c r="J37" s="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hidden="1" customHeight="1" x14ac:dyDescent="0.25">
      <c r="A38" s="1"/>
      <c r="B38" s="1"/>
      <c r="C38" s="3"/>
      <c r="D38" s="6"/>
      <c r="E38" s="6"/>
      <c r="F38" s="7"/>
      <c r="G38" s="7"/>
      <c r="H38" s="7"/>
      <c r="I38" s="7"/>
      <c r="J38" s="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hidden="1" customHeight="1" x14ac:dyDescent="0.25">
      <c r="A39" s="1"/>
      <c r="B39" s="1"/>
      <c r="C39" s="3"/>
      <c r="D39" s="6"/>
      <c r="E39" s="6"/>
      <c r="F39" s="7"/>
      <c r="G39" s="7"/>
      <c r="H39" s="7"/>
      <c r="I39" s="7"/>
      <c r="J39" s="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hidden="1" customHeight="1" x14ac:dyDescent="0.25">
      <c r="A40" s="1"/>
      <c r="B40" s="1"/>
      <c r="C40" s="3"/>
      <c r="D40" s="6"/>
      <c r="E40" s="6"/>
      <c r="F40" s="7"/>
      <c r="G40" s="7"/>
      <c r="H40" s="7"/>
      <c r="I40" s="7"/>
      <c r="J40" s="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hidden="1" customHeight="1" x14ac:dyDescent="0.25">
      <c r="A41" s="1"/>
      <c r="B41" s="1"/>
      <c r="C41" s="3"/>
      <c r="D41" s="6"/>
      <c r="E41" s="6"/>
      <c r="F41" s="7"/>
      <c r="G41" s="7"/>
      <c r="H41" s="7"/>
      <c r="I41" s="7"/>
      <c r="J41" s="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hidden="1" customHeight="1" x14ac:dyDescent="0.25">
      <c r="A42" s="1"/>
      <c r="B42" s="1"/>
      <c r="C42" s="3"/>
      <c r="D42" s="6"/>
      <c r="E42" s="6"/>
      <c r="F42" s="7"/>
      <c r="G42" s="7"/>
      <c r="H42" s="7"/>
      <c r="I42" s="7"/>
      <c r="J42" s="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hidden="1" customHeight="1" x14ac:dyDescent="0.25">
      <c r="A43" s="1"/>
      <c r="B43" s="1"/>
      <c r="C43" s="3"/>
      <c r="D43" s="6"/>
      <c r="E43" s="6"/>
      <c r="F43" s="7"/>
      <c r="G43" s="7"/>
      <c r="H43" s="7"/>
      <c r="I43" s="7"/>
      <c r="J43" s="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hidden="1" customHeight="1" x14ac:dyDescent="0.25">
      <c r="A44" s="1"/>
      <c r="B44" s="1"/>
      <c r="C44" s="3"/>
      <c r="D44" s="6"/>
      <c r="E44" s="6"/>
      <c r="F44" s="7"/>
      <c r="G44" s="7"/>
      <c r="H44" s="7"/>
      <c r="I44" s="7"/>
      <c r="J44" s="7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hidden="1" customHeight="1" x14ac:dyDescent="0.25">
      <c r="A45" s="1"/>
      <c r="B45" s="1"/>
      <c r="C45" s="3"/>
      <c r="D45" s="6"/>
      <c r="E45" s="6"/>
      <c r="F45" s="7"/>
      <c r="G45" s="7"/>
      <c r="H45" s="7"/>
      <c r="I45" s="7"/>
      <c r="J45" s="7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hidden="1" customHeight="1" x14ac:dyDescent="0.25">
      <c r="A46" s="1"/>
      <c r="B46" s="1"/>
      <c r="C46" s="3"/>
      <c r="D46" s="6"/>
      <c r="E46" s="6"/>
      <c r="F46" s="7"/>
      <c r="G46" s="7"/>
      <c r="H46" s="7"/>
      <c r="I46" s="7"/>
      <c r="J46" s="7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hidden="1" customHeight="1" x14ac:dyDescent="0.25">
      <c r="A47" s="1"/>
      <c r="B47" s="1"/>
      <c r="C47" s="3"/>
      <c r="D47" s="6"/>
      <c r="E47" s="6"/>
      <c r="F47" s="7"/>
      <c r="G47" s="7"/>
      <c r="H47" s="7"/>
      <c r="I47" s="7"/>
      <c r="J47" s="7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hidden="1" customHeight="1" x14ac:dyDescent="0.25">
      <c r="A48" s="1"/>
      <c r="B48" s="1"/>
      <c r="C48" s="3"/>
      <c r="D48" s="6"/>
      <c r="E48" s="6"/>
      <c r="F48" s="7"/>
      <c r="G48" s="7"/>
      <c r="H48" s="7"/>
      <c r="I48" s="7"/>
      <c r="J48" s="7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hidden="1" customHeight="1" x14ac:dyDescent="0.25">
      <c r="A49" s="1"/>
      <c r="B49" s="1"/>
      <c r="C49" s="3"/>
      <c r="D49" s="6"/>
      <c r="E49" s="6"/>
      <c r="F49" s="7"/>
      <c r="G49" s="7"/>
      <c r="H49" s="7"/>
      <c r="I49" s="7"/>
      <c r="J49" s="7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hidden="1" customHeight="1" x14ac:dyDescent="0.25">
      <c r="A50" s="1"/>
      <c r="B50" s="1"/>
      <c r="C50" s="3"/>
      <c r="D50" s="6"/>
      <c r="E50" s="6"/>
      <c r="F50" s="7"/>
      <c r="G50" s="7"/>
      <c r="H50" s="7"/>
      <c r="I50" s="7"/>
      <c r="J50" s="7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hidden="1" customHeight="1" x14ac:dyDescent="0.25">
      <c r="A51" s="1"/>
      <c r="B51" s="1"/>
      <c r="C51" s="3"/>
      <c r="D51" s="6"/>
      <c r="E51" s="6"/>
      <c r="F51" s="7"/>
      <c r="G51" s="7"/>
      <c r="H51" s="7"/>
      <c r="I51" s="7"/>
      <c r="J51" s="7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hidden="1" customHeight="1" x14ac:dyDescent="0.25">
      <c r="A52" s="1"/>
      <c r="B52" s="1"/>
      <c r="C52" s="3"/>
      <c r="D52" s="6"/>
      <c r="E52" s="6"/>
      <c r="F52" s="7"/>
      <c r="G52" s="7"/>
      <c r="H52" s="7"/>
      <c r="I52" s="7"/>
      <c r="J52" s="7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hidden="1" customHeight="1" x14ac:dyDescent="0.25">
      <c r="A53" s="1"/>
      <c r="B53" s="1"/>
      <c r="C53" s="3"/>
      <c r="D53" s="6"/>
      <c r="E53" s="6"/>
      <c r="F53" s="7"/>
      <c r="G53" s="7"/>
      <c r="H53" s="7"/>
      <c r="I53" s="7"/>
      <c r="J53" s="7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hidden="1" customHeight="1" x14ac:dyDescent="0.25">
      <c r="A54" s="1"/>
      <c r="B54" s="1"/>
      <c r="C54" s="3"/>
      <c r="D54" s="6"/>
      <c r="E54" s="6"/>
      <c r="F54" s="7"/>
      <c r="G54" s="7"/>
      <c r="H54" s="7"/>
      <c r="I54" s="7"/>
      <c r="J54" s="7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hidden="1" customHeight="1" x14ac:dyDescent="0.25">
      <c r="A55" s="1"/>
      <c r="B55" s="1"/>
      <c r="C55" s="3"/>
      <c r="D55" s="6"/>
      <c r="E55" s="6"/>
      <c r="F55" s="7"/>
      <c r="G55" s="7"/>
      <c r="H55" s="7"/>
      <c r="I55" s="7"/>
      <c r="J55" s="7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hidden="1" customHeight="1" x14ac:dyDescent="0.25">
      <c r="A56" s="1"/>
      <c r="B56" s="1"/>
      <c r="C56" s="3"/>
      <c r="D56" s="6"/>
      <c r="E56" s="6"/>
      <c r="F56" s="7"/>
      <c r="G56" s="7"/>
      <c r="H56" s="7"/>
      <c r="I56" s="7"/>
      <c r="J56" s="7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hidden="1" customHeight="1" x14ac:dyDescent="0.25">
      <c r="A57" s="1"/>
      <c r="B57" s="1"/>
      <c r="C57" s="3"/>
      <c r="D57" s="6"/>
      <c r="E57" s="6"/>
      <c r="F57" s="7"/>
      <c r="G57" s="7"/>
      <c r="H57" s="7"/>
      <c r="I57" s="7"/>
      <c r="J57" s="7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hidden="1" customHeight="1" x14ac:dyDescent="0.25">
      <c r="A58" s="1"/>
      <c r="B58" s="1"/>
      <c r="C58" s="3"/>
      <c r="D58" s="6"/>
      <c r="E58" s="6"/>
      <c r="F58" s="7"/>
      <c r="G58" s="7"/>
      <c r="H58" s="7"/>
      <c r="I58" s="7"/>
      <c r="J58" s="7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hidden="1" customHeight="1" x14ac:dyDescent="0.25">
      <c r="A59" s="1"/>
      <c r="B59" s="1"/>
      <c r="C59" s="3"/>
      <c r="D59" s="6"/>
      <c r="E59" s="6"/>
      <c r="F59" s="7"/>
      <c r="G59" s="7"/>
      <c r="H59" s="7"/>
      <c r="I59" s="7"/>
      <c r="J59" s="7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hidden="1" customHeight="1" x14ac:dyDescent="0.25">
      <c r="A60" s="1"/>
      <c r="B60" s="1"/>
      <c r="C60" s="3"/>
      <c r="D60" s="6"/>
      <c r="E60" s="6"/>
      <c r="F60" s="7"/>
      <c r="G60" s="7"/>
      <c r="H60" s="7"/>
      <c r="I60" s="7"/>
      <c r="J60" s="7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hidden="1" customHeight="1" x14ac:dyDescent="0.25">
      <c r="A61" s="1"/>
      <c r="B61" s="1"/>
      <c r="C61" s="3"/>
      <c r="D61" s="6"/>
      <c r="E61" s="6"/>
      <c r="F61" s="7"/>
      <c r="G61" s="7"/>
      <c r="H61" s="7"/>
      <c r="I61" s="7"/>
      <c r="J61" s="7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hidden="1" customHeight="1" x14ac:dyDescent="0.25">
      <c r="A62" s="1"/>
      <c r="B62" s="1"/>
      <c r="C62" s="3"/>
      <c r="D62" s="6"/>
      <c r="E62" s="6"/>
      <c r="F62" s="7"/>
      <c r="G62" s="7"/>
      <c r="H62" s="7"/>
      <c r="I62" s="7"/>
      <c r="J62" s="7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hidden="1" customHeight="1" x14ac:dyDescent="0.25">
      <c r="A63" s="1"/>
      <c r="B63" s="1"/>
      <c r="C63" s="3"/>
      <c r="D63" s="6"/>
      <c r="E63" s="6"/>
      <c r="F63" s="7"/>
      <c r="G63" s="7"/>
      <c r="H63" s="7"/>
      <c r="I63" s="7"/>
      <c r="J63" s="7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hidden="1" customHeight="1" x14ac:dyDescent="0.25">
      <c r="A64" s="1"/>
      <c r="B64" s="1"/>
      <c r="C64" s="3"/>
      <c r="D64" s="6"/>
      <c r="E64" s="6"/>
      <c r="F64" s="7"/>
      <c r="G64" s="7"/>
      <c r="H64" s="7"/>
      <c r="I64" s="7"/>
      <c r="J64" s="7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hidden="1" customHeight="1" x14ac:dyDescent="0.25">
      <c r="A65" s="1"/>
      <c r="B65" s="1"/>
      <c r="C65" s="3"/>
      <c r="D65" s="6"/>
      <c r="E65" s="6"/>
      <c r="F65" s="7"/>
      <c r="G65" s="7"/>
      <c r="H65" s="7"/>
      <c r="I65" s="7"/>
      <c r="J65" s="7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hidden="1" customHeight="1" x14ac:dyDescent="0.25">
      <c r="A66" s="1"/>
      <c r="B66" s="1"/>
      <c r="C66" s="3"/>
      <c r="D66" s="6"/>
      <c r="E66" s="6"/>
      <c r="F66" s="7"/>
      <c r="G66" s="7"/>
      <c r="H66" s="7"/>
      <c r="I66" s="7"/>
      <c r="J66" s="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hidden="1" customHeight="1" x14ac:dyDescent="0.25">
      <c r="A67" s="1"/>
      <c r="B67" s="1"/>
      <c r="C67" s="3"/>
      <c r="D67" s="6"/>
      <c r="E67" s="6"/>
      <c r="F67" s="7"/>
      <c r="G67" s="7"/>
      <c r="H67" s="7"/>
      <c r="I67" s="7"/>
      <c r="J67" s="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hidden="1" customHeight="1" x14ac:dyDescent="0.25">
      <c r="A68" s="1"/>
      <c r="B68" s="1"/>
      <c r="C68" s="3"/>
      <c r="D68" s="6"/>
      <c r="E68" s="6"/>
      <c r="F68" s="7"/>
      <c r="G68" s="7"/>
      <c r="H68" s="7"/>
      <c r="I68" s="7"/>
      <c r="J68" s="7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hidden="1" customHeight="1" x14ac:dyDescent="0.25">
      <c r="A69" s="1"/>
      <c r="B69" s="1"/>
      <c r="C69" s="3"/>
      <c r="D69" s="6"/>
      <c r="E69" s="6"/>
      <c r="F69" s="7"/>
      <c r="G69" s="7"/>
      <c r="H69" s="7"/>
      <c r="I69" s="7"/>
      <c r="J69" s="7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hidden="1" customHeight="1" x14ac:dyDescent="0.25">
      <c r="A70" s="1"/>
      <c r="B70" s="1"/>
      <c r="C70" s="3"/>
      <c r="D70" s="6"/>
      <c r="E70" s="6"/>
      <c r="F70" s="7"/>
      <c r="G70" s="7"/>
      <c r="H70" s="7"/>
      <c r="I70" s="7"/>
      <c r="J70" s="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hidden="1" customHeight="1" x14ac:dyDescent="0.25">
      <c r="A71" s="1"/>
      <c r="B71" s="1"/>
      <c r="C71" s="3"/>
      <c r="D71" s="6"/>
      <c r="E71" s="6"/>
      <c r="F71" s="7"/>
      <c r="G71" s="7"/>
      <c r="H71" s="7"/>
      <c r="I71" s="7"/>
      <c r="J71" s="7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hidden="1" customHeight="1" x14ac:dyDescent="0.25">
      <c r="A72" s="1"/>
      <c r="B72" s="1"/>
      <c r="C72" s="3"/>
      <c r="D72" s="6"/>
      <c r="E72" s="6"/>
      <c r="F72" s="7"/>
      <c r="G72" s="7"/>
      <c r="H72" s="7"/>
      <c r="I72" s="7"/>
      <c r="J72" s="7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hidden="1" customHeight="1" x14ac:dyDescent="0.25">
      <c r="A73" s="1"/>
      <c r="B73" s="1"/>
      <c r="C73" s="3"/>
      <c r="D73" s="6"/>
      <c r="E73" s="6"/>
      <c r="F73" s="7"/>
      <c r="G73" s="7"/>
      <c r="H73" s="7"/>
      <c r="I73" s="7"/>
      <c r="J73" s="7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hidden="1" customHeight="1" x14ac:dyDescent="0.25">
      <c r="A74" s="1"/>
      <c r="B74" s="1"/>
      <c r="C74" s="3"/>
      <c r="D74" s="6"/>
      <c r="E74" s="6"/>
      <c r="F74" s="7"/>
      <c r="G74" s="7"/>
      <c r="H74" s="7"/>
      <c r="I74" s="7"/>
      <c r="J74" s="7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hidden="1" customHeight="1" x14ac:dyDescent="0.25">
      <c r="A75" s="1"/>
      <c r="B75" s="1"/>
      <c r="C75" s="3"/>
      <c r="D75" s="6"/>
      <c r="E75" s="6"/>
      <c r="F75" s="7"/>
      <c r="G75" s="7"/>
      <c r="H75" s="7"/>
      <c r="I75" s="7"/>
      <c r="J75" s="7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hidden="1" customHeight="1" x14ac:dyDescent="0.25">
      <c r="A76" s="1"/>
      <c r="B76" s="1"/>
      <c r="C76" s="3"/>
      <c r="D76" s="6"/>
      <c r="E76" s="6"/>
      <c r="F76" s="7"/>
      <c r="G76" s="7"/>
      <c r="H76" s="7"/>
      <c r="I76" s="7"/>
      <c r="J76" s="7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hidden="1" customHeight="1" x14ac:dyDescent="0.25">
      <c r="A77" s="1"/>
      <c r="B77" s="1"/>
      <c r="C77" s="3"/>
      <c r="D77" s="6"/>
      <c r="E77" s="6"/>
      <c r="F77" s="7"/>
      <c r="G77" s="7"/>
      <c r="H77" s="7"/>
      <c r="I77" s="7"/>
      <c r="J77" s="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hidden="1" customHeight="1" x14ac:dyDescent="0.25">
      <c r="A78" s="1"/>
      <c r="B78" s="1"/>
      <c r="C78" s="3"/>
      <c r="D78" s="6"/>
      <c r="E78" s="6"/>
      <c r="F78" s="7"/>
      <c r="G78" s="7"/>
      <c r="H78" s="7"/>
      <c r="I78" s="7"/>
      <c r="J78" s="7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hidden="1" customHeight="1" x14ac:dyDescent="0.25">
      <c r="A79" s="1"/>
      <c r="B79" s="1"/>
      <c r="C79" s="3"/>
      <c r="D79" s="6"/>
      <c r="E79" s="6"/>
      <c r="F79" s="7"/>
      <c r="G79" s="7"/>
      <c r="H79" s="7"/>
      <c r="I79" s="7"/>
      <c r="J79" s="7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hidden="1" customHeight="1" x14ac:dyDescent="0.25">
      <c r="A80" s="1"/>
      <c r="B80" s="1"/>
      <c r="C80" s="3"/>
      <c r="D80" s="6"/>
      <c r="E80" s="6"/>
      <c r="F80" s="7"/>
      <c r="G80" s="7"/>
      <c r="H80" s="7"/>
      <c r="I80" s="7"/>
      <c r="J80" s="7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hidden="1" customHeight="1" x14ac:dyDescent="0.25">
      <c r="A81" s="1"/>
      <c r="B81" s="1"/>
      <c r="C81" s="3"/>
      <c r="D81" s="6"/>
      <c r="E81" s="6"/>
      <c r="F81" s="7"/>
      <c r="G81" s="7"/>
      <c r="H81" s="7"/>
      <c r="I81" s="7"/>
      <c r="J81" s="7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hidden="1" customHeight="1" x14ac:dyDescent="0.25">
      <c r="A82" s="1"/>
      <c r="B82" s="1"/>
      <c r="C82" s="3"/>
      <c r="D82" s="6"/>
      <c r="E82" s="6"/>
      <c r="F82" s="7"/>
      <c r="G82" s="7"/>
      <c r="H82" s="7"/>
      <c r="I82" s="7"/>
      <c r="J82" s="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hidden="1" customHeight="1" x14ac:dyDescent="0.25">
      <c r="A83" s="1"/>
      <c r="B83" s="1"/>
      <c r="C83" s="3"/>
      <c r="D83" s="6"/>
      <c r="E83" s="6"/>
      <c r="F83" s="7"/>
      <c r="G83" s="7"/>
      <c r="H83" s="7"/>
      <c r="I83" s="7"/>
      <c r="J83" s="7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hidden="1" customHeight="1" x14ac:dyDescent="0.25">
      <c r="A84" s="1"/>
      <c r="B84" s="1"/>
      <c r="C84" s="3"/>
      <c r="D84" s="6"/>
      <c r="E84" s="6"/>
      <c r="F84" s="7"/>
      <c r="G84" s="7"/>
      <c r="H84" s="7"/>
      <c r="I84" s="7"/>
      <c r="J84" s="7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hidden="1" customHeight="1" x14ac:dyDescent="0.25">
      <c r="A85" s="1"/>
      <c r="B85" s="1"/>
      <c r="C85" s="3"/>
      <c r="D85" s="6"/>
      <c r="E85" s="6"/>
      <c r="F85" s="7"/>
      <c r="G85" s="7"/>
      <c r="H85" s="7"/>
      <c r="I85" s="7"/>
      <c r="J85" s="7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hidden="1" customHeight="1" x14ac:dyDescent="0.25">
      <c r="A86" s="1"/>
      <c r="B86" s="1"/>
      <c r="C86" s="3"/>
      <c r="D86" s="6"/>
      <c r="E86" s="6"/>
      <c r="F86" s="7"/>
      <c r="G86" s="7"/>
      <c r="H86" s="7"/>
      <c r="I86" s="7"/>
      <c r="J86" s="7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hidden="1" customHeight="1" x14ac:dyDescent="0.25">
      <c r="A87" s="1"/>
      <c r="B87" s="1"/>
      <c r="C87" s="3"/>
      <c r="D87" s="6"/>
      <c r="E87" s="6"/>
      <c r="F87" s="7"/>
      <c r="G87" s="7"/>
      <c r="H87" s="7"/>
      <c r="I87" s="7"/>
      <c r="J87" s="7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hidden="1" customHeight="1" x14ac:dyDescent="0.25">
      <c r="A88" s="1"/>
      <c r="B88" s="1"/>
      <c r="C88" s="3"/>
      <c r="D88" s="6"/>
      <c r="E88" s="6"/>
      <c r="F88" s="7"/>
      <c r="G88" s="7"/>
      <c r="H88" s="7"/>
      <c r="I88" s="7"/>
      <c r="J88" s="7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hidden="1" customHeight="1" x14ac:dyDescent="0.25">
      <c r="A89" s="1"/>
      <c r="B89" s="1"/>
      <c r="C89" s="3"/>
      <c r="D89" s="6"/>
      <c r="E89" s="6"/>
      <c r="F89" s="7"/>
      <c r="G89" s="7"/>
      <c r="H89" s="7"/>
      <c r="I89" s="7"/>
      <c r="J89" s="7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hidden="1" customHeight="1" x14ac:dyDescent="0.25">
      <c r="A90" s="1"/>
      <c r="B90" s="1"/>
      <c r="C90" s="3"/>
      <c r="D90" s="6"/>
      <c r="E90" s="6"/>
      <c r="F90" s="7"/>
      <c r="G90" s="7"/>
      <c r="H90" s="7"/>
      <c r="I90" s="7"/>
      <c r="J90" s="7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hidden="1" customHeight="1" x14ac:dyDescent="0.25">
      <c r="A91" s="1"/>
      <c r="B91" s="1"/>
      <c r="C91" s="3"/>
      <c r="D91" s="6"/>
      <c r="E91" s="6"/>
      <c r="F91" s="7"/>
      <c r="G91" s="7"/>
      <c r="H91" s="7"/>
      <c r="I91" s="7"/>
      <c r="J91" s="7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hidden="1" customHeight="1" x14ac:dyDescent="0.25">
      <c r="A92" s="1"/>
      <c r="B92" s="1"/>
      <c r="C92" s="3"/>
      <c r="D92" s="6"/>
      <c r="E92" s="6"/>
      <c r="F92" s="7"/>
      <c r="G92" s="7"/>
      <c r="H92" s="7"/>
      <c r="I92" s="7"/>
      <c r="J92" s="7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hidden="1" customHeight="1" x14ac:dyDescent="0.25">
      <c r="A93" s="1"/>
      <c r="B93" s="1"/>
      <c r="C93" s="3"/>
      <c r="D93" s="6"/>
      <c r="E93" s="6"/>
      <c r="F93" s="7"/>
      <c r="G93" s="7"/>
      <c r="H93" s="7"/>
      <c r="I93" s="7"/>
      <c r="J93" s="7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hidden="1" customHeight="1" x14ac:dyDescent="0.25">
      <c r="A94" s="1"/>
      <c r="B94" s="1"/>
      <c r="C94" s="3"/>
      <c r="D94" s="6"/>
      <c r="E94" s="6"/>
      <c r="F94" s="7"/>
      <c r="G94" s="7"/>
      <c r="H94" s="7"/>
      <c r="I94" s="7"/>
      <c r="J94" s="7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hidden="1" customHeight="1" x14ac:dyDescent="0.25">
      <c r="A95" s="1"/>
      <c r="B95" s="1"/>
      <c r="C95" s="3"/>
      <c r="D95" s="6"/>
      <c r="E95" s="6"/>
      <c r="F95" s="7"/>
      <c r="G95" s="7"/>
      <c r="H95" s="7"/>
      <c r="I95" s="7"/>
      <c r="J95" s="7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hidden="1" customHeight="1" x14ac:dyDescent="0.25">
      <c r="A96" s="1"/>
      <c r="B96" s="1"/>
      <c r="C96" s="3"/>
      <c r="D96" s="6"/>
      <c r="E96" s="6"/>
      <c r="F96" s="7"/>
      <c r="G96" s="7"/>
      <c r="H96" s="7"/>
      <c r="I96" s="7"/>
      <c r="J96" s="7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hidden="1" customHeight="1" x14ac:dyDescent="0.25">
      <c r="A97" s="1"/>
      <c r="B97" s="1"/>
      <c r="C97" s="3"/>
      <c r="D97" s="6"/>
      <c r="E97" s="6"/>
      <c r="F97" s="7"/>
      <c r="G97" s="7"/>
      <c r="H97" s="7"/>
      <c r="I97" s="7"/>
      <c r="J97" s="7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hidden="1" customHeight="1" x14ac:dyDescent="0.25">
      <c r="A98" s="1"/>
      <c r="B98" s="1"/>
      <c r="C98" s="3"/>
      <c r="D98" s="6"/>
      <c r="E98" s="6"/>
      <c r="F98" s="7"/>
      <c r="G98" s="7"/>
      <c r="H98" s="7"/>
      <c r="I98" s="7"/>
      <c r="J98" s="7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hidden="1" customHeight="1" x14ac:dyDescent="0.25">
      <c r="A99" s="1"/>
      <c r="B99" s="1"/>
      <c r="C99" s="3"/>
      <c r="D99" s="6"/>
      <c r="E99" s="6"/>
      <c r="F99" s="7"/>
      <c r="G99" s="7"/>
      <c r="H99" s="7"/>
      <c r="I99" s="7"/>
      <c r="J99" s="7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hidden="1" customHeight="1" x14ac:dyDescent="0.25">
      <c r="A100" s="1"/>
      <c r="B100" s="1"/>
      <c r="C100" s="3"/>
      <c r="D100" s="6"/>
      <c r="E100" s="6"/>
      <c r="F100" s="7"/>
      <c r="G100" s="7"/>
      <c r="H100" s="7"/>
      <c r="I100" s="7"/>
      <c r="J100" s="7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hidden="1" customHeight="1" x14ac:dyDescent="0.25">
      <c r="A101" s="1"/>
      <c r="B101" s="1"/>
      <c r="C101" s="3"/>
      <c r="D101" s="6"/>
      <c r="E101" s="6"/>
      <c r="F101" s="7"/>
      <c r="G101" s="7"/>
      <c r="H101" s="7"/>
      <c r="I101" s="7"/>
      <c r="J101" s="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hidden="1" customHeight="1" x14ac:dyDescent="0.25">
      <c r="A102" s="1"/>
      <c r="B102" s="1"/>
      <c r="C102" s="3"/>
      <c r="D102" s="6"/>
      <c r="E102" s="6"/>
      <c r="F102" s="7"/>
      <c r="G102" s="7"/>
      <c r="H102" s="7"/>
      <c r="I102" s="7"/>
      <c r="J102" s="7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hidden="1" customHeight="1" x14ac:dyDescent="0.25">
      <c r="A103" s="1"/>
      <c r="B103" s="1"/>
      <c r="C103" s="3"/>
      <c r="D103" s="6"/>
      <c r="E103" s="6"/>
      <c r="F103" s="7"/>
      <c r="G103" s="7"/>
      <c r="H103" s="7"/>
      <c r="I103" s="7"/>
      <c r="J103" s="7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hidden="1" customHeight="1" x14ac:dyDescent="0.25">
      <c r="A104" s="1"/>
      <c r="B104" s="1"/>
      <c r="C104" s="3"/>
      <c r="D104" s="6"/>
      <c r="E104" s="6"/>
      <c r="F104" s="7"/>
      <c r="G104" s="7"/>
      <c r="H104" s="7"/>
      <c r="I104" s="7"/>
      <c r="J104" s="7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hidden="1" customHeight="1" x14ac:dyDescent="0.25">
      <c r="A105" s="1"/>
      <c r="B105" s="1"/>
      <c r="C105" s="3"/>
      <c r="D105" s="6"/>
      <c r="E105" s="6"/>
      <c r="F105" s="7"/>
      <c r="G105" s="7"/>
      <c r="H105" s="7"/>
      <c r="I105" s="7"/>
      <c r="J105" s="7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hidden="1" customHeight="1" x14ac:dyDescent="0.25">
      <c r="A106" s="1"/>
      <c r="B106" s="1"/>
      <c r="C106" s="3"/>
      <c r="D106" s="6"/>
      <c r="E106" s="6"/>
      <c r="F106" s="7"/>
      <c r="G106" s="7"/>
      <c r="H106" s="7"/>
      <c r="I106" s="7"/>
      <c r="J106" s="7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hidden="1" customHeight="1" x14ac:dyDescent="0.25">
      <c r="A107" s="1"/>
      <c r="B107" s="1"/>
      <c r="C107" s="3"/>
      <c r="D107" s="6"/>
      <c r="E107" s="6"/>
      <c r="F107" s="7"/>
      <c r="G107" s="7"/>
      <c r="H107" s="7"/>
      <c r="I107" s="7"/>
      <c r="J107" s="7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hidden="1" customHeight="1" x14ac:dyDescent="0.25">
      <c r="A108" s="1"/>
      <c r="B108" s="1"/>
      <c r="C108" s="3"/>
      <c r="D108" s="6"/>
      <c r="E108" s="6"/>
      <c r="F108" s="7"/>
      <c r="G108" s="7"/>
      <c r="H108" s="7"/>
      <c r="I108" s="7"/>
      <c r="J108" s="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hidden="1" customHeight="1" x14ac:dyDescent="0.25">
      <c r="A109" s="1"/>
      <c r="B109" s="1"/>
      <c r="C109" s="3"/>
      <c r="D109" s="6"/>
      <c r="E109" s="6"/>
      <c r="F109" s="7"/>
      <c r="G109" s="7"/>
      <c r="H109" s="7"/>
      <c r="I109" s="7"/>
      <c r="J109" s="7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hidden="1" customHeight="1" x14ac:dyDescent="0.25">
      <c r="A110" s="1"/>
      <c r="B110" s="1"/>
      <c r="C110" s="3"/>
      <c r="D110" s="6"/>
      <c r="E110" s="6"/>
      <c r="F110" s="7"/>
      <c r="G110" s="7"/>
      <c r="H110" s="7"/>
      <c r="I110" s="7"/>
      <c r="J110" s="7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hidden="1" customHeight="1" x14ac:dyDescent="0.25">
      <c r="A111" s="1"/>
      <c r="B111" s="1"/>
      <c r="C111" s="3"/>
      <c r="D111" s="6"/>
      <c r="E111" s="6"/>
      <c r="F111" s="7"/>
      <c r="G111" s="7"/>
      <c r="H111" s="7"/>
      <c r="I111" s="7"/>
      <c r="J111" s="7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hidden="1" customHeight="1" x14ac:dyDescent="0.25">
      <c r="A112" s="1"/>
      <c r="B112" s="1"/>
      <c r="C112" s="3"/>
      <c r="D112" s="6"/>
      <c r="E112" s="6"/>
      <c r="F112" s="7"/>
      <c r="G112" s="7"/>
      <c r="H112" s="7"/>
      <c r="I112" s="7"/>
      <c r="J112" s="7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hidden="1" customHeight="1" x14ac:dyDescent="0.25">
      <c r="A113" s="1"/>
      <c r="B113" s="1"/>
      <c r="C113" s="3"/>
      <c r="D113" s="6"/>
      <c r="E113" s="6"/>
      <c r="F113" s="7"/>
      <c r="G113" s="7"/>
      <c r="H113" s="7"/>
      <c r="I113" s="7"/>
      <c r="J113" s="7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hidden="1" customHeight="1" x14ac:dyDescent="0.25">
      <c r="A114" s="1"/>
      <c r="B114" s="1"/>
      <c r="C114" s="3"/>
      <c r="D114" s="6"/>
      <c r="E114" s="6"/>
      <c r="F114" s="7"/>
      <c r="G114" s="7"/>
      <c r="H114" s="7"/>
      <c r="I114" s="7"/>
      <c r="J114" s="7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hidden="1" customHeight="1" x14ac:dyDescent="0.25">
      <c r="A115" s="1"/>
      <c r="B115" s="1"/>
      <c r="C115" s="3"/>
      <c r="D115" s="6"/>
      <c r="E115" s="6"/>
      <c r="F115" s="7"/>
      <c r="G115" s="7"/>
      <c r="H115" s="7"/>
      <c r="I115" s="7"/>
      <c r="J115" s="7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hidden="1" customHeight="1" x14ac:dyDescent="0.25">
      <c r="A116" s="1"/>
      <c r="B116" s="1"/>
      <c r="C116" s="3"/>
      <c r="D116" s="6"/>
      <c r="E116" s="6"/>
      <c r="F116" s="7"/>
      <c r="G116" s="7"/>
      <c r="H116" s="7"/>
      <c r="I116" s="7"/>
      <c r="J116" s="7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hidden="1" customHeight="1" x14ac:dyDescent="0.25">
      <c r="A117" s="1"/>
      <c r="B117" s="1"/>
      <c r="C117" s="3"/>
      <c r="D117" s="6"/>
      <c r="E117" s="6"/>
      <c r="F117" s="7"/>
      <c r="G117" s="7"/>
      <c r="H117" s="7"/>
      <c r="I117" s="7"/>
      <c r="J117" s="7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hidden="1" customHeight="1" x14ac:dyDescent="0.25">
      <c r="A118" s="1"/>
      <c r="B118" s="1"/>
      <c r="C118" s="3"/>
      <c r="D118" s="6"/>
      <c r="E118" s="6"/>
      <c r="F118" s="7"/>
      <c r="G118" s="7"/>
      <c r="H118" s="7"/>
      <c r="I118" s="7"/>
      <c r="J118" s="7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hidden="1" customHeight="1" x14ac:dyDescent="0.25">
      <c r="A119" s="1"/>
      <c r="B119" s="1"/>
      <c r="C119" s="3"/>
      <c r="D119" s="6"/>
      <c r="E119" s="6"/>
      <c r="F119" s="7"/>
      <c r="G119" s="7"/>
      <c r="H119" s="7"/>
      <c r="I119" s="7"/>
      <c r="J119" s="7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hidden="1" customHeight="1" x14ac:dyDescent="0.25">
      <c r="A120" s="1"/>
      <c r="B120" s="1"/>
      <c r="C120" s="3"/>
      <c r="D120" s="6"/>
      <c r="E120" s="6"/>
      <c r="F120" s="7"/>
      <c r="G120" s="7"/>
      <c r="H120" s="7"/>
      <c r="I120" s="7"/>
      <c r="J120" s="7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hidden="1" customHeight="1" x14ac:dyDescent="0.25">
      <c r="A121" s="1"/>
      <c r="B121" s="1"/>
      <c r="C121" s="3"/>
      <c r="D121" s="6"/>
      <c r="E121" s="6"/>
      <c r="F121" s="7"/>
      <c r="G121" s="7"/>
      <c r="H121" s="7"/>
      <c r="I121" s="7"/>
      <c r="J121" s="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hidden="1" customHeight="1" x14ac:dyDescent="0.25">
      <c r="A122" s="1"/>
      <c r="B122" s="1"/>
      <c r="C122" s="3"/>
      <c r="D122" s="6"/>
      <c r="E122" s="6"/>
      <c r="F122" s="7"/>
      <c r="G122" s="7"/>
      <c r="H122" s="7"/>
      <c r="I122" s="7"/>
      <c r="J122" s="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hidden="1" customHeight="1" x14ac:dyDescent="0.25">
      <c r="A123" s="1"/>
      <c r="B123" s="1"/>
      <c r="C123" s="3"/>
      <c r="D123" s="6"/>
      <c r="E123" s="6"/>
      <c r="F123" s="7"/>
      <c r="G123" s="7"/>
      <c r="H123" s="7"/>
      <c r="I123" s="7"/>
      <c r="J123" s="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hidden="1" customHeight="1" x14ac:dyDescent="0.25">
      <c r="A124" s="1"/>
      <c r="B124" s="1"/>
      <c r="C124" s="3"/>
      <c r="D124" s="6"/>
      <c r="E124" s="6"/>
      <c r="F124" s="7"/>
      <c r="G124" s="7"/>
      <c r="H124" s="7"/>
      <c r="I124" s="7"/>
      <c r="J124" s="7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hidden="1" customHeight="1" x14ac:dyDescent="0.25">
      <c r="A125" s="1"/>
      <c r="B125" s="1"/>
      <c r="C125" s="3"/>
      <c r="D125" s="6"/>
      <c r="E125" s="6"/>
      <c r="F125" s="7"/>
      <c r="G125" s="7"/>
      <c r="H125" s="7"/>
      <c r="I125" s="7"/>
      <c r="J125" s="7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hidden="1" customHeight="1" x14ac:dyDescent="0.25">
      <c r="A126" s="1"/>
      <c r="B126" s="1"/>
      <c r="C126" s="3"/>
      <c r="D126" s="6"/>
      <c r="E126" s="6"/>
      <c r="F126" s="7"/>
      <c r="G126" s="7"/>
      <c r="H126" s="7"/>
      <c r="I126" s="7"/>
      <c r="J126" s="7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hidden="1" customHeight="1" x14ac:dyDescent="0.25">
      <c r="A127" s="1"/>
      <c r="B127" s="1"/>
      <c r="C127" s="3"/>
      <c r="D127" s="6"/>
      <c r="E127" s="6"/>
      <c r="F127" s="7"/>
      <c r="G127" s="7"/>
      <c r="H127" s="7"/>
      <c r="I127" s="7"/>
      <c r="J127" s="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hidden="1" customHeight="1" x14ac:dyDescent="0.25">
      <c r="A128" s="1"/>
      <c r="B128" s="1"/>
      <c r="C128" s="3"/>
      <c r="D128" s="6"/>
      <c r="E128" s="6"/>
      <c r="F128" s="7"/>
      <c r="G128" s="7"/>
      <c r="H128" s="7"/>
      <c r="I128" s="7"/>
      <c r="J128" s="7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hidden="1" customHeight="1" x14ac:dyDescent="0.25">
      <c r="A129" s="1"/>
      <c r="B129" s="1"/>
      <c r="C129" s="3"/>
      <c r="D129" s="6"/>
      <c r="E129" s="6"/>
      <c r="F129" s="7"/>
      <c r="G129" s="7"/>
      <c r="H129" s="7"/>
      <c r="I129" s="7"/>
      <c r="J129" s="7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hidden="1" customHeight="1" x14ac:dyDescent="0.25">
      <c r="A130" s="1"/>
      <c r="B130" s="1"/>
      <c r="C130" s="3"/>
      <c r="D130" s="6"/>
      <c r="E130" s="6"/>
      <c r="F130" s="7"/>
      <c r="G130" s="7"/>
      <c r="H130" s="7"/>
      <c r="I130" s="7"/>
      <c r="J130" s="7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hidden="1" customHeight="1" x14ac:dyDescent="0.25">
      <c r="A131" s="1"/>
      <c r="B131" s="1"/>
      <c r="C131" s="3"/>
      <c r="D131" s="6"/>
      <c r="E131" s="6"/>
      <c r="F131" s="7"/>
      <c r="G131" s="7"/>
      <c r="H131" s="7"/>
      <c r="I131" s="7"/>
      <c r="J131" s="7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hidden="1" customHeight="1" x14ac:dyDescent="0.25">
      <c r="A132" s="1"/>
      <c r="B132" s="1"/>
      <c r="C132" s="3"/>
      <c r="D132" s="6"/>
      <c r="E132" s="6"/>
      <c r="F132" s="7"/>
      <c r="G132" s="7"/>
      <c r="H132" s="7"/>
      <c r="I132" s="7"/>
      <c r="J132" s="7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hidden="1" customHeight="1" x14ac:dyDescent="0.25">
      <c r="A133" s="1"/>
      <c r="B133" s="1"/>
      <c r="C133" s="3"/>
      <c r="D133" s="6"/>
      <c r="E133" s="6"/>
      <c r="F133" s="7"/>
      <c r="G133" s="7"/>
      <c r="H133" s="7"/>
      <c r="I133" s="7"/>
      <c r="J133" s="7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hidden="1" customHeight="1" x14ac:dyDescent="0.25">
      <c r="A134" s="1"/>
      <c r="B134" s="1"/>
      <c r="C134" s="3"/>
      <c r="D134" s="6"/>
      <c r="E134" s="6"/>
      <c r="F134" s="7"/>
      <c r="G134" s="7"/>
      <c r="H134" s="7"/>
      <c r="I134" s="7"/>
      <c r="J134" s="7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hidden="1" customHeight="1" x14ac:dyDescent="0.25">
      <c r="A135" s="1"/>
      <c r="B135" s="1"/>
      <c r="C135" s="3"/>
      <c r="D135" s="6"/>
      <c r="E135" s="6"/>
      <c r="F135" s="7"/>
      <c r="G135" s="7"/>
      <c r="H135" s="7"/>
      <c r="I135" s="7"/>
      <c r="J135" s="7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hidden="1" customHeight="1" x14ac:dyDescent="0.25">
      <c r="A136" s="1"/>
      <c r="B136" s="1"/>
      <c r="C136" s="3"/>
      <c r="D136" s="6"/>
      <c r="E136" s="6"/>
      <c r="F136" s="7"/>
      <c r="G136" s="7"/>
      <c r="H136" s="7"/>
      <c r="I136" s="7"/>
      <c r="J136" s="7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hidden="1" customHeight="1" x14ac:dyDescent="0.25">
      <c r="A137" s="1"/>
      <c r="B137" s="1"/>
      <c r="C137" s="3"/>
      <c r="D137" s="6"/>
      <c r="E137" s="6"/>
      <c r="F137" s="7"/>
      <c r="G137" s="7"/>
      <c r="H137" s="7"/>
      <c r="I137" s="7"/>
      <c r="J137" s="7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hidden="1" customHeight="1" x14ac:dyDescent="0.25">
      <c r="A138" s="1"/>
      <c r="B138" s="1"/>
      <c r="C138" s="3"/>
      <c r="D138" s="6"/>
      <c r="E138" s="6"/>
      <c r="F138" s="7"/>
      <c r="G138" s="7"/>
      <c r="H138" s="7"/>
      <c r="I138" s="7"/>
      <c r="J138" s="7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hidden="1" customHeight="1" x14ac:dyDescent="0.25">
      <c r="A139" s="1"/>
      <c r="B139" s="1"/>
      <c r="C139" s="3"/>
      <c r="D139" s="6"/>
      <c r="E139" s="6"/>
      <c r="F139" s="7"/>
      <c r="G139" s="7"/>
      <c r="H139" s="7"/>
      <c r="I139" s="7"/>
      <c r="J139" s="7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hidden="1" customHeight="1" x14ac:dyDescent="0.25">
      <c r="A140" s="1"/>
      <c r="B140" s="1"/>
      <c r="C140" s="3"/>
      <c r="D140" s="6"/>
      <c r="E140" s="6"/>
      <c r="F140" s="7"/>
      <c r="G140" s="7"/>
      <c r="H140" s="7"/>
      <c r="I140" s="7"/>
      <c r="J140" s="7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hidden="1" customHeight="1" x14ac:dyDescent="0.25">
      <c r="A141" s="1"/>
      <c r="B141" s="1"/>
      <c r="C141" s="3"/>
      <c r="D141" s="6"/>
      <c r="E141" s="6"/>
      <c r="F141" s="7"/>
      <c r="G141" s="7"/>
      <c r="H141" s="7"/>
      <c r="I141" s="7"/>
      <c r="J141" s="7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hidden="1" customHeight="1" x14ac:dyDescent="0.25">
      <c r="A142" s="1"/>
      <c r="B142" s="1"/>
      <c r="C142" s="3"/>
      <c r="D142" s="6"/>
      <c r="E142" s="6"/>
      <c r="F142" s="7"/>
      <c r="G142" s="7"/>
      <c r="H142" s="7"/>
      <c r="I142" s="7"/>
      <c r="J142" s="7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hidden="1" customHeight="1" x14ac:dyDescent="0.25">
      <c r="A143" s="1"/>
      <c r="B143" s="1"/>
      <c r="C143" s="3"/>
      <c r="D143" s="6"/>
      <c r="E143" s="6"/>
      <c r="F143" s="7"/>
      <c r="G143" s="7"/>
      <c r="H143" s="7"/>
      <c r="I143" s="7"/>
      <c r="J143" s="7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hidden="1" customHeight="1" x14ac:dyDescent="0.25">
      <c r="A144" s="1"/>
      <c r="B144" s="1"/>
      <c r="C144" s="3"/>
      <c r="D144" s="6"/>
      <c r="E144" s="6"/>
      <c r="F144" s="7"/>
      <c r="G144" s="7"/>
      <c r="H144" s="7"/>
      <c r="I144" s="7"/>
      <c r="J144" s="7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hidden="1" customHeight="1" x14ac:dyDescent="0.25">
      <c r="A145" s="1"/>
      <c r="B145" s="1"/>
      <c r="C145" s="3"/>
      <c r="D145" s="6"/>
      <c r="E145" s="6"/>
      <c r="F145" s="7"/>
      <c r="G145" s="7"/>
      <c r="H145" s="7"/>
      <c r="I145" s="7"/>
      <c r="J145" s="7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hidden="1" customHeight="1" x14ac:dyDescent="0.25">
      <c r="A146" s="1"/>
      <c r="B146" s="1"/>
      <c r="C146" s="3"/>
      <c r="D146" s="6"/>
      <c r="E146" s="6"/>
      <c r="F146" s="7"/>
      <c r="G146" s="7"/>
      <c r="H146" s="7"/>
      <c r="I146" s="7"/>
      <c r="J146" s="7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hidden="1" customHeight="1" x14ac:dyDescent="0.25">
      <c r="A147" s="1"/>
      <c r="B147" s="1"/>
      <c r="C147" s="3"/>
      <c r="D147" s="6"/>
      <c r="E147" s="6"/>
      <c r="F147" s="7"/>
      <c r="G147" s="7"/>
      <c r="H147" s="7"/>
      <c r="I147" s="7"/>
      <c r="J147" s="7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hidden="1" customHeight="1" x14ac:dyDescent="0.25">
      <c r="A148" s="1"/>
      <c r="B148" s="1"/>
      <c r="C148" s="3"/>
      <c r="D148" s="6"/>
      <c r="E148" s="6"/>
      <c r="F148" s="7"/>
      <c r="G148" s="7"/>
      <c r="H148" s="7"/>
      <c r="I148" s="7"/>
      <c r="J148" s="7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hidden="1" customHeight="1" x14ac:dyDescent="0.25">
      <c r="A149" s="1"/>
      <c r="B149" s="1"/>
      <c r="C149" s="3"/>
      <c r="D149" s="6"/>
      <c r="E149" s="6"/>
      <c r="F149" s="7"/>
      <c r="G149" s="7"/>
      <c r="H149" s="7"/>
      <c r="I149" s="7"/>
      <c r="J149" s="7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hidden="1" customHeight="1" x14ac:dyDescent="0.25">
      <c r="A150" s="1"/>
      <c r="B150" s="1"/>
      <c r="C150" s="3"/>
      <c r="D150" s="6"/>
      <c r="E150" s="6"/>
      <c r="F150" s="7"/>
      <c r="G150" s="7"/>
      <c r="H150" s="7"/>
      <c r="I150" s="7"/>
      <c r="J150" s="7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hidden="1" customHeight="1" x14ac:dyDescent="0.25">
      <c r="A151" s="1"/>
      <c r="B151" s="1"/>
      <c r="C151" s="3"/>
      <c r="D151" s="6"/>
      <c r="E151" s="6"/>
      <c r="F151" s="7"/>
      <c r="G151" s="7"/>
      <c r="H151" s="7"/>
      <c r="I151" s="7"/>
      <c r="J151" s="7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hidden="1" customHeight="1" x14ac:dyDescent="0.25">
      <c r="A152" s="1"/>
      <c r="B152" s="1"/>
      <c r="C152" s="3"/>
      <c r="D152" s="6"/>
      <c r="E152" s="6"/>
      <c r="F152" s="7"/>
      <c r="G152" s="7"/>
      <c r="H152" s="7"/>
      <c r="I152" s="7"/>
      <c r="J152" s="7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hidden="1" customHeight="1" x14ac:dyDescent="0.25">
      <c r="A153" s="1"/>
      <c r="B153" s="1"/>
      <c r="C153" s="3"/>
      <c r="D153" s="6"/>
      <c r="E153" s="6"/>
      <c r="F153" s="7"/>
      <c r="G153" s="7"/>
      <c r="H153" s="7"/>
      <c r="I153" s="7"/>
      <c r="J153" s="7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hidden="1" customHeight="1" x14ac:dyDescent="0.25">
      <c r="A154" s="1"/>
      <c r="B154" s="1"/>
      <c r="C154" s="3"/>
      <c r="D154" s="6"/>
      <c r="E154" s="6"/>
      <c r="F154" s="7"/>
      <c r="G154" s="7"/>
      <c r="H154" s="7"/>
      <c r="I154" s="7"/>
      <c r="J154" s="7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hidden="1" customHeight="1" x14ac:dyDescent="0.25">
      <c r="A155" s="1"/>
      <c r="B155" s="1"/>
      <c r="C155" s="3"/>
      <c r="D155" s="6"/>
      <c r="E155" s="6"/>
      <c r="F155" s="7"/>
      <c r="G155" s="7"/>
      <c r="H155" s="7"/>
      <c r="I155" s="7"/>
      <c r="J155" s="7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hidden="1" customHeight="1" x14ac:dyDescent="0.25">
      <c r="A156" s="1"/>
      <c r="B156" s="1"/>
      <c r="C156" s="3"/>
      <c r="D156" s="6"/>
      <c r="E156" s="6"/>
      <c r="F156" s="7"/>
      <c r="G156" s="7"/>
      <c r="H156" s="7"/>
      <c r="I156" s="7"/>
      <c r="J156" s="7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hidden="1" customHeight="1" x14ac:dyDescent="0.25">
      <c r="A157" s="1"/>
      <c r="B157" s="1"/>
      <c r="C157" s="3"/>
      <c r="D157" s="6"/>
      <c r="E157" s="6"/>
      <c r="F157" s="7"/>
      <c r="G157" s="7"/>
      <c r="H157" s="7"/>
      <c r="I157" s="7"/>
      <c r="J157" s="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hidden="1" customHeight="1" x14ac:dyDescent="0.25">
      <c r="A158" s="1"/>
      <c r="B158" s="1"/>
      <c r="C158" s="3"/>
      <c r="D158" s="6"/>
      <c r="E158" s="6"/>
      <c r="F158" s="7"/>
      <c r="G158" s="7"/>
      <c r="H158" s="7"/>
      <c r="I158" s="7"/>
      <c r="J158" s="7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hidden="1" customHeight="1" x14ac:dyDescent="0.25">
      <c r="A159" s="1"/>
      <c r="B159" s="1"/>
      <c r="C159" s="3"/>
      <c r="D159" s="6"/>
      <c r="E159" s="6"/>
      <c r="F159" s="7"/>
      <c r="G159" s="7"/>
      <c r="H159" s="7"/>
      <c r="I159" s="7"/>
      <c r="J159" s="7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hidden="1" customHeight="1" x14ac:dyDescent="0.25">
      <c r="A160" s="1"/>
      <c r="B160" s="1"/>
      <c r="C160" s="3"/>
      <c r="D160" s="6"/>
      <c r="E160" s="6"/>
      <c r="F160" s="7"/>
      <c r="G160" s="7"/>
      <c r="H160" s="7"/>
      <c r="I160" s="7"/>
      <c r="J160" s="7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hidden="1" customHeight="1" x14ac:dyDescent="0.25">
      <c r="A161" s="1"/>
      <c r="B161" s="1"/>
      <c r="C161" s="3"/>
      <c r="D161" s="6"/>
      <c r="E161" s="6"/>
      <c r="F161" s="7"/>
      <c r="G161" s="7"/>
      <c r="H161" s="7"/>
      <c r="I161" s="7"/>
      <c r="J161" s="7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hidden="1" customHeight="1" x14ac:dyDescent="0.25">
      <c r="A162" s="1"/>
      <c r="B162" s="1"/>
      <c r="C162" s="3"/>
      <c r="D162" s="6"/>
      <c r="E162" s="6"/>
      <c r="F162" s="7"/>
      <c r="G162" s="7"/>
      <c r="H162" s="7"/>
      <c r="I162" s="7"/>
      <c r="J162" s="7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hidden="1" customHeight="1" x14ac:dyDescent="0.25">
      <c r="A163" s="1"/>
      <c r="B163" s="1"/>
      <c r="C163" s="3"/>
      <c r="D163" s="6"/>
      <c r="E163" s="6"/>
      <c r="F163" s="7"/>
      <c r="G163" s="7"/>
      <c r="H163" s="7"/>
      <c r="I163" s="7"/>
      <c r="J163" s="7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hidden="1" customHeight="1" x14ac:dyDescent="0.25">
      <c r="A164" s="1"/>
      <c r="B164" s="1"/>
      <c r="C164" s="3"/>
      <c r="D164" s="6"/>
      <c r="E164" s="6"/>
      <c r="F164" s="7"/>
      <c r="G164" s="7"/>
      <c r="H164" s="7"/>
      <c r="I164" s="7"/>
      <c r="J164" s="7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hidden="1" customHeight="1" x14ac:dyDescent="0.25">
      <c r="A165" s="1"/>
      <c r="B165" s="1"/>
      <c r="C165" s="3"/>
      <c r="D165" s="6"/>
      <c r="E165" s="6"/>
      <c r="F165" s="7"/>
      <c r="G165" s="7"/>
      <c r="H165" s="7"/>
      <c r="I165" s="7"/>
      <c r="J165" s="7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hidden="1" customHeight="1" x14ac:dyDescent="0.25">
      <c r="A166" s="1"/>
      <c r="B166" s="1"/>
      <c r="C166" s="3"/>
      <c r="D166" s="6"/>
      <c r="E166" s="6"/>
      <c r="F166" s="7"/>
      <c r="G166" s="7"/>
      <c r="H166" s="7"/>
      <c r="I166" s="7"/>
      <c r="J166" s="7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hidden="1" customHeight="1" x14ac:dyDescent="0.25">
      <c r="A167" s="1"/>
      <c r="B167" s="1"/>
      <c r="C167" s="3"/>
      <c r="D167" s="6"/>
      <c r="E167" s="6"/>
      <c r="F167" s="7"/>
      <c r="G167" s="7"/>
      <c r="H167" s="7"/>
      <c r="I167" s="7"/>
      <c r="J167" s="7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hidden="1" customHeight="1" x14ac:dyDescent="0.25">
      <c r="A168" s="1"/>
      <c r="B168" s="1"/>
      <c r="C168" s="3"/>
      <c r="D168" s="6"/>
      <c r="E168" s="6"/>
      <c r="F168" s="7"/>
      <c r="G168" s="7"/>
      <c r="H168" s="7"/>
      <c r="I168" s="7"/>
      <c r="J168" s="7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hidden="1" customHeight="1" x14ac:dyDescent="0.25">
      <c r="A169" s="1"/>
      <c r="B169" s="1"/>
      <c r="C169" s="3"/>
      <c r="D169" s="6"/>
      <c r="E169" s="6"/>
      <c r="F169" s="7"/>
      <c r="G169" s="7"/>
      <c r="H169" s="7"/>
      <c r="I169" s="7"/>
      <c r="J169" s="7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hidden="1" customHeight="1" x14ac:dyDescent="0.25">
      <c r="A170" s="1"/>
      <c r="B170" s="1"/>
      <c r="C170" s="3"/>
      <c r="D170" s="6"/>
      <c r="E170" s="6"/>
      <c r="F170" s="7"/>
      <c r="G170" s="7"/>
      <c r="H170" s="7"/>
      <c r="I170" s="7"/>
      <c r="J170" s="7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hidden="1" customHeight="1" x14ac:dyDescent="0.25">
      <c r="A171" s="1"/>
      <c r="B171" s="1"/>
      <c r="C171" s="3"/>
      <c r="D171" s="6"/>
      <c r="E171" s="6"/>
      <c r="F171" s="7"/>
      <c r="G171" s="7"/>
      <c r="H171" s="7"/>
      <c r="I171" s="7"/>
      <c r="J171" s="7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hidden="1" customHeight="1" x14ac:dyDescent="0.25">
      <c r="A172" s="1"/>
      <c r="B172" s="1"/>
      <c r="C172" s="3"/>
      <c r="D172" s="6"/>
      <c r="E172" s="6"/>
      <c r="F172" s="7"/>
      <c r="G172" s="7"/>
      <c r="H172" s="7"/>
      <c r="I172" s="7"/>
      <c r="J172" s="7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hidden="1" customHeight="1" x14ac:dyDescent="0.25">
      <c r="A173" s="1"/>
      <c r="B173" s="1"/>
      <c r="C173" s="3"/>
      <c r="D173" s="6"/>
      <c r="E173" s="6"/>
      <c r="F173" s="7"/>
      <c r="G173" s="7"/>
      <c r="H173" s="7"/>
      <c r="I173" s="7"/>
      <c r="J173" s="7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hidden="1" customHeight="1" x14ac:dyDescent="0.25">
      <c r="A174" s="1"/>
      <c r="B174" s="1"/>
      <c r="C174" s="3"/>
      <c r="D174" s="6"/>
      <c r="E174" s="6"/>
      <c r="F174" s="7"/>
      <c r="G174" s="7"/>
      <c r="H174" s="7"/>
      <c r="I174" s="7"/>
      <c r="J174" s="7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hidden="1" customHeight="1" x14ac:dyDescent="0.25">
      <c r="A175" s="1"/>
      <c r="B175" s="1"/>
      <c r="C175" s="3"/>
      <c r="D175" s="6"/>
      <c r="E175" s="6"/>
      <c r="F175" s="7"/>
      <c r="G175" s="7"/>
      <c r="H175" s="7"/>
      <c r="I175" s="7"/>
      <c r="J175" s="7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hidden="1" customHeight="1" x14ac:dyDescent="0.25">
      <c r="A176" s="1"/>
      <c r="B176" s="1"/>
      <c r="C176" s="3"/>
      <c r="D176" s="6"/>
      <c r="E176" s="6"/>
      <c r="F176" s="7"/>
      <c r="G176" s="7"/>
      <c r="H176" s="7"/>
      <c r="I176" s="7"/>
      <c r="J176" s="7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hidden="1" customHeight="1" x14ac:dyDescent="0.25">
      <c r="A177" s="1"/>
      <c r="B177" s="1"/>
      <c r="C177" s="3"/>
      <c r="D177" s="6"/>
      <c r="E177" s="6"/>
      <c r="F177" s="7"/>
      <c r="G177" s="7"/>
      <c r="H177" s="7"/>
      <c r="I177" s="7"/>
      <c r="J177" s="7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hidden="1" customHeight="1" x14ac:dyDescent="0.25">
      <c r="A178" s="1"/>
      <c r="B178" s="1"/>
      <c r="C178" s="3"/>
      <c r="D178" s="6"/>
      <c r="E178" s="6"/>
      <c r="F178" s="7"/>
      <c r="G178" s="7"/>
      <c r="H178" s="7"/>
      <c r="I178" s="7"/>
      <c r="J178" s="7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hidden="1" customHeight="1" x14ac:dyDescent="0.25">
      <c r="A179" s="1"/>
      <c r="B179" s="1"/>
      <c r="C179" s="3"/>
      <c r="D179" s="6"/>
      <c r="E179" s="6"/>
      <c r="F179" s="7"/>
      <c r="G179" s="7"/>
      <c r="H179" s="7"/>
      <c r="I179" s="7"/>
      <c r="J179" s="7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hidden="1" customHeight="1" x14ac:dyDescent="0.25">
      <c r="A180" s="1"/>
      <c r="B180" s="1"/>
      <c r="C180" s="3"/>
      <c r="D180" s="6"/>
      <c r="E180" s="6"/>
      <c r="F180" s="7"/>
      <c r="G180" s="7"/>
      <c r="H180" s="7"/>
      <c r="I180" s="7"/>
      <c r="J180" s="7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hidden="1" customHeight="1" x14ac:dyDescent="0.25">
      <c r="A181" s="1"/>
      <c r="B181" s="1"/>
      <c r="C181" s="3"/>
      <c r="D181" s="6"/>
      <c r="E181" s="6"/>
      <c r="F181" s="7"/>
      <c r="G181" s="7"/>
      <c r="H181" s="7"/>
      <c r="I181" s="7"/>
      <c r="J181" s="7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hidden="1" customHeight="1" x14ac:dyDescent="0.25">
      <c r="A182" s="1"/>
      <c r="B182" s="1"/>
      <c r="C182" s="3"/>
      <c r="D182" s="6"/>
      <c r="E182" s="6"/>
      <c r="F182" s="7"/>
      <c r="G182" s="7"/>
      <c r="H182" s="7"/>
      <c r="I182" s="7"/>
      <c r="J182" s="7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hidden="1" customHeight="1" x14ac:dyDescent="0.25">
      <c r="A183" s="1"/>
      <c r="B183" s="1"/>
      <c r="C183" s="3"/>
      <c r="D183" s="6"/>
      <c r="E183" s="6"/>
      <c r="F183" s="7"/>
      <c r="G183" s="7"/>
      <c r="H183" s="7"/>
      <c r="I183" s="7"/>
      <c r="J183" s="7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hidden="1" customHeight="1" x14ac:dyDescent="0.25">
      <c r="A184" s="1"/>
      <c r="B184" s="1"/>
      <c r="C184" s="3"/>
      <c r="D184" s="6"/>
      <c r="E184" s="6"/>
      <c r="F184" s="7"/>
      <c r="G184" s="7"/>
      <c r="H184" s="7"/>
      <c r="I184" s="7"/>
      <c r="J184" s="7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hidden="1" customHeight="1" x14ac:dyDescent="0.25">
      <c r="A185" s="1"/>
      <c r="B185" s="1"/>
      <c r="C185" s="3"/>
      <c r="D185" s="6"/>
      <c r="E185" s="6"/>
      <c r="F185" s="7"/>
      <c r="G185" s="7"/>
      <c r="H185" s="7"/>
      <c r="I185" s="7"/>
      <c r="J185" s="7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hidden="1" customHeight="1" x14ac:dyDescent="0.25">
      <c r="A186" s="1"/>
      <c r="B186" s="1"/>
      <c r="C186" s="3"/>
      <c r="D186" s="6"/>
      <c r="E186" s="6"/>
      <c r="F186" s="7"/>
      <c r="G186" s="7"/>
      <c r="H186" s="7"/>
      <c r="I186" s="7"/>
      <c r="J186" s="7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hidden="1" customHeight="1" x14ac:dyDescent="0.25">
      <c r="A187" s="1"/>
      <c r="B187" s="1"/>
      <c r="C187" s="3"/>
      <c r="D187" s="6"/>
      <c r="E187" s="6"/>
      <c r="F187" s="7"/>
      <c r="G187" s="7"/>
      <c r="H187" s="7"/>
      <c r="I187" s="7"/>
      <c r="J187" s="7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hidden="1" customHeight="1" x14ac:dyDescent="0.25">
      <c r="A188" s="1"/>
      <c r="B188" s="1"/>
      <c r="C188" s="3"/>
      <c r="D188" s="6"/>
      <c r="E188" s="6"/>
      <c r="F188" s="7"/>
      <c r="G188" s="7"/>
      <c r="H188" s="7"/>
      <c r="I188" s="7"/>
      <c r="J188" s="7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hidden="1" customHeight="1" x14ac:dyDescent="0.25">
      <c r="A189" s="1"/>
      <c r="B189" s="1"/>
      <c r="C189" s="3"/>
      <c r="D189" s="6"/>
      <c r="E189" s="6"/>
      <c r="F189" s="7"/>
      <c r="G189" s="7"/>
      <c r="H189" s="7"/>
      <c r="I189" s="7"/>
      <c r="J189" s="7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hidden="1" customHeight="1" x14ac:dyDescent="0.25">
      <c r="A190" s="1"/>
      <c r="B190" s="1"/>
      <c r="C190" s="3"/>
      <c r="D190" s="6"/>
      <c r="E190" s="6"/>
      <c r="F190" s="7"/>
      <c r="G190" s="7"/>
      <c r="H190" s="7"/>
      <c r="I190" s="7"/>
      <c r="J190" s="7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hidden="1" customHeight="1" x14ac:dyDescent="0.25">
      <c r="A191" s="1"/>
      <c r="B191" s="1"/>
      <c r="C191" s="3"/>
      <c r="D191" s="6"/>
      <c r="E191" s="6"/>
      <c r="F191" s="7"/>
      <c r="G191" s="7"/>
      <c r="H191" s="7"/>
      <c r="I191" s="7"/>
      <c r="J191" s="7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hidden="1" customHeight="1" x14ac:dyDescent="0.25">
      <c r="A192" s="1"/>
      <c r="B192" s="1"/>
      <c r="C192" s="3"/>
      <c r="D192" s="6"/>
      <c r="E192" s="6"/>
      <c r="F192" s="7"/>
      <c r="G192" s="7"/>
      <c r="H192" s="7"/>
      <c r="I192" s="7"/>
      <c r="J192" s="7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hidden="1" customHeight="1" x14ac:dyDescent="0.25">
      <c r="A193" s="1"/>
      <c r="B193" s="1"/>
      <c r="C193" s="3"/>
      <c r="D193" s="6"/>
      <c r="E193" s="6"/>
      <c r="F193" s="7"/>
      <c r="G193" s="7"/>
      <c r="H193" s="7"/>
      <c r="I193" s="7"/>
      <c r="J193" s="7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hidden="1" customHeight="1" x14ac:dyDescent="0.25">
      <c r="A194" s="1"/>
      <c r="B194" s="1"/>
      <c r="C194" s="3"/>
      <c r="D194" s="6"/>
      <c r="E194" s="6"/>
      <c r="F194" s="7"/>
      <c r="G194" s="7"/>
      <c r="H194" s="7"/>
      <c r="I194" s="7"/>
      <c r="J194" s="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hidden="1" customHeight="1" x14ac:dyDescent="0.25">
      <c r="A195" s="1"/>
      <c r="B195" s="1"/>
      <c r="C195" s="3"/>
      <c r="D195" s="6"/>
      <c r="E195" s="6"/>
      <c r="F195" s="7"/>
      <c r="G195" s="7"/>
      <c r="H195" s="7"/>
      <c r="I195" s="7"/>
      <c r="J195" s="7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hidden="1" customHeight="1" x14ac:dyDescent="0.25">
      <c r="A196" s="1"/>
      <c r="B196" s="1"/>
      <c r="C196" s="3"/>
      <c r="D196" s="6"/>
      <c r="E196" s="6"/>
      <c r="F196" s="7"/>
      <c r="G196" s="7"/>
      <c r="H196" s="7"/>
      <c r="I196" s="7"/>
      <c r="J196" s="7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hidden="1" customHeight="1" x14ac:dyDescent="0.25">
      <c r="A197" s="1"/>
      <c r="B197" s="1"/>
      <c r="C197" s="3"/>
      <c r="D197" s="6"/>
      <c r="E197" s="6"/>
      <c r="F197" s="7"/>
      <c r="G197" s="7"/>
      <c r="H197" s="7"/>
      <c r="I197" s="7"/>
      <c r="J197" s="7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hidden="1" customHeight="1" x14ac:dyDescent="0.25">
      <c r="A198" s="1"/>
      <c r="B198" s="1"/>
      <c r="C198" s="3"/>
      <c r="D198" s="6"/>
      <c r="E198" s="6"/>
      <c r="F198" s="7"/>
      <c r="G198" s="7"/>
      <c r="H198" s="7"/>
      <c r="I198" s="7"/>
      <c r="J198" s="7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hidden="1" customHeight="1" x14ac:dyDescent="0.25">
      <c r="A199" s="1"/>
      <c r="B199" s="1"/>
      <c r="C199" s="3"/>
      <c r="D199" s="6"/>
      <c r="E199" s="6"/>
      <c r="F199" s="7"/>
      <c r="G199" s="7"/>
      <c r="H199" s="7"/>
      <c r="I199" s="7"/>
      <c r="J199" s="7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hidden="1" customHeight="1" x14ac:dyDescent="0.25">
      <c r="A200" s="1"/>
      <c r="B200" s="1"/>
      <c r="C200" s="3"/>
      <c r="D200" s="6"/>
      <c r="E200" s="6"/>
      <c r="F200" s="7"/>
      <c r="G200" s="7"/>
      <c r="H200" s="7"/>
      <c r="I200" s="7"/>
      <c r="J200" s="7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hidden="1" customHeight="1" x14ac:dyDescent="0.25">
      <c r="A201" s="1"/>
      <c r="B201" s="1"/>
      <c r="C201" s="3"/>
      <c r="D201" s="6"/>
      <c r="E201" s="6"/>
      <c r="F201" s="7"/>
      <c r="G201" s="7"/>
      <c r="H201" s="7"/>
      <c r="I201" s="7"/>
      <c r="J201" s="7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hidden="1" customHeight="1" x14ac:dyDescent="0.25">
      <c r="A202" s="1"/>
      <c r="B202" s="1"/>
      <c r="C202" s="3"/>
      <c r="D202" s="6"/>
      <c r="E202" s="6"/>
      <c r="F202" s="7"/>
      <c r="G202" s="7"/>
      <c r="H202" s="7"/>
      <c r="I202" s="7"/>
      <c r="J202" s="7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hidden="1" customHeight="1" x14ac:dyDescent="0.25">
      <c r="A203" s="1"/>
      <c r="B203" s="1"/>
      <c r="C203" s="3"/>
      <c r="D203" s="6"/>
      <c r="E203" s="6"/>
      <c r="F203" s="7"/>
      <c r="G203" s="7"/>
      <c r="H203" s="7"/>
      <c r="I203" s="7"/>
      <c r="J203" s="7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hidden="1" customHeight="1" x14ac:dyDescent="0.25">
      <c r="A204" s="1"/>
      <c r="B204" s="1"/>
      <c r="C204" s="3"/>
      <c r="D204" s="6"/>
      <c r="E204" s="6"/>
      <c r="F204" s="7"/>
      <c r="G204" s="7"/>
      <c r="H204" s="7"/>
      <c r="I204" s="7"/>
      <c r="J204" s="7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hidden="1" customHeight="1" x14ac:dyDescent="0.25">
      <c r="A205" s="1"/>
      <c r="B205" s="1"/>
      <c r="C205" s="3"/>
      <c r="D205" s="6"/>
      <c r="E205" s="6"/>
      <c r="F205" s="7"/>
      <c r="G205" s="7"/>
      <c r="H205" s="7"/>
      <c r="I205" s="7"/>
      <c r="J205" s="7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hidden="1" customHeight="1" x14ac:dyDescent="0.25">
      <c r="A206" s="1"/>
      <c r="B206" s="1"/>
      <c r="C206" s="3"/>
      <c r="D206" s="6"/>
      <c r="E206" s="6"/>
      <c r="F206" s="7"/>
      <c r="G206" s="7"/>
      <c r="H206" s="7"/>
      <c r="I206" s="7"/>
      <c r="J206" s="7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hidden="1" customHeight="1" x14ac:dyDescent="0.25">
      <c r="A207" s="1"/>
      <c r="B207" s="1"/>
      <c r="C207" s="3"/>
      <c r="D207" s="6"/>
      <c r="E207" s="6"/>
      <c r="F207" s="7"/>
      <c r="G207" s="7"/>
      <c r="H207" s="7"/>
      <c r="I207" s="7"/>
      <c r="J207" s="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hidden="1" customHeight="1" x14ac:dyDescent="0.25">
      <c r="A208" s="1"/>
      <c r="B208" s="1"/>
      <c r="C208" s="3"/>
      <c r="D208" s="6"/>
      <c r="E208" s="6"/>
      <c r="F208" s="7"/>
      <c r="G208" s="7"/>
      <c r="H208" s="7"/>
      <c r="I208" s="7"/>
      <c r="J208" s="7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hidden="1" customHeight="1" x14ac:dyDescent="0.25">
      <c r="A209" s="1"/>
      <c r="B209" s="1"/>
      <c r="C209" s="3"/>
      <c r="D209" s="6"/>
      <c r="E209" s="6"/>
      <c r="F209" s="7"/>
      <c r="G209" s="7"/>
      <c r="H209" s="7"/>
      <c r="I209" s="7"/>
      <c r="J209" s="7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hidden="1" customHeight="1" x14ac:dyDescent="0.25">
      <c r="A210" s="1"/>
      <c r="B210" s="1"/>
      <c r="C210" s="3"/>
      <c r="D210" s="6"/>
      <c r="E210" s="6"/>
      <c r="F210" s="7"/>
      <c r="G210" s="7"/>
      <c r="H210" s="7"/>
      <c r="I210" s="7"/>
      <c r="J210" s="7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hidden="1" customHeight="1" x14ac:dyDescent="0.25">
      <c r="A211" s="1"/>
      <c r="B211" s="1"/>
      <c r="C211" s="3"/>
      <c r="D211" s="6"/>
      <c r="E211" s="6"/>
      <c r="F211" s="7"/>
      <c r="G211" s="7"/>
      <c r="H211" s="7"/>
      <c r="I211" s="7"/>
      <c r="J211" s="7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hidden="1" customHeight="1" x14ac:dyDescent="0.25">
      <c r="A212" s="1"/>
      <c r="B212" s="1"/>
      <c r="C212" s="3"/>
      <c r="D212" s="6"/>
      <c r="E212" s="6"/>
      <c r="F212" s="7"/>
      <c r="G212" s="7"/>
      <c r="H212" s="7"/>
      <c r="I212" s="7"/>
      <c r="J212" s="7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hidden="1" customHeight="1" x14ac:dyDescent="0.25">
      <c r="A213" s="1"/>
      <c r="B213" s="1"/>
      <c r="C213" s="3"/>
      <c r="D213" s="6"/>
      <c r="E213" s="6"/>
      <c r="F213" s="7"/>
      <c r="G213" s="7"/>
      <c r="H213" s="7"/>
      <c r="I213" s="7"/>
      <c r="J213" s="7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hidden="1" customHeight="1" x14ac:dyDescent="0.25">
      <c r="A214" s="1"/>
      <c r="B214" s="1"/>
      <c r="C214" s="3"/>
      <c r="D214" s="6"/>
      <c r="E214" s="6"/>
      <c r="F214" s="7"/>
      <c r="G214" s="7"/>
      <c r="H214" s="7"/>
      <c r="I214" s="7"/>
      <c r="J214" s="7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hidden="1" customHeight="1" x14ac:dyDescent="0.25">
      <c r="A215" s="1"/>
      <c r="B215" s="1"/>
      <c r="C215" s="3"/>
      <c r="D215" s="6"/>
      <c r="E215" s="6"/>
      <c r="F215" s="7"/>
      <c r="G215" s="7"/>
      <c r="H215" s="7"/>
      <c r="I215" s="7"/>
      <c r="J215" s="7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hidden="1" customHeight="1" x14ac:dyDescent="0.25">
      <c r="A216" s="1"/>
      <c r="B216" s="1"/>
      <c r="C216" s="3"/>
      <c r="D216" s="6"/>
      <c r="E216" s="6"/>
      <c r="F216" s="7"/>
      <c r="G216" s="7"/>
      <c r="H216" s="7"/>
      <c r="I216" s="7"/>
      <c r="J216" s="7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hidden="1" customHeight="1" x14ac:dyDescent="0.25">
      <c r="A217" s="1"/>
      <c r="B217" s="1"/>
      <c r="C217" s="3"/>
      <c r="D217" s="6"/>
      <c r="E217" s="6"/>
      <c r="F217" s="7"/>
      <c r="G217" s="7"/>
      <c r="H217" s="7"/>
      <c r="I217" s="7"/>
      <c r="J217" s="7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hidden="1" customHeight="1" x14ac:dyDescent="0.25">
      <c r="A218" s="1"/>
      <c r="B218" s="1"/>
      <c r="C218" s="3"/>
      <c r="D218" s="6"/>
      <c r="E218" s="6"/>
      <c r="F218" s="7"/>
      <c r="G218" s="7"/>
      <c r="H218" s="7"/>
      <c r="I218" s="7"/>
      <c r="J218" s="7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hidden="1" customHeight="1" x14ac:dyDescent="0.25">
      <c r="A219" s="1"/>
      <c r="B219" s="1"/>
      <c r="C219" s="3"/>
      <c r="D219" s="6"/>
      <c r="E219" s="6"/>
      <c r="F219" s="7"/>
      <c r="G219" s="7"/>
      <c r="H219" s="7"/>
      <c r="I219" s="7"/>
      <c r="J219" s="7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hidden="1" customHeight="1" x14ac:dyDescent="0.25">
      <c r="A220" s="1"/>
      <c r="B220" s="1"/>
      <c r="C220" s="3"/>
      <c r="D220" s="6"/>
      <c r="E220" s="6"/>
      <c r="F220" s="7"/>
      <c r="G220" s="7"/>
      <c r="H220" s="7"/>
      <c r="I220" s="7"/>
      <c r="J220" s="7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hidden="1" customHeight="1" x14ac:dyDescent="0.25">
      <c r="A221" s="1"/>
      <c r="B221" s="1"/>
      <c r="C221" s="3"/>
      <c r="D221" s="6"/>
      <c r="E221" s="6"/>
      <c r="F221" s="7"/>
      <c r="G221" s="7"/>
      <c r="H221" s="7"/>
      <c r="I221" s="7"/>
      <c r="J221" s="7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hidden="1" customHeight="1" x14ac:dyDescent="0.25">
      <c r="A222" s="1"/>
      <c r="B222" s="1"/>
      <c r="C222" s="3"/>
      <c r="D222" s="6"/>
      <c r="E222" s="6"/>
      <c r="F222" s="7"/>
      <c r="G222" s="7"/>
      <c r="H222" s="7"/>
      <c r="I222" s="7"/>
      <c r="J222" s="7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hidden="1" customHeight="1" x14ac:dyDescent="0.25">
      <c r="A223" s="1"/>
      <c r="B223" s="1"/>
      <c r="C223" s="3"/>
      <c r="D223" s="6"/>
      <c r="E223" s="6"/>
      <c r="F223" s="7"/>
      <c r="G223" s="7"/>
      <c r="H223" s="7"/>
      <c r="I223" s="7"/>
      <c r="J223" s="7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hidden="1" customHeight="1" x14ac:dyDescent="0.25">
      <c r="A224" s="1"/>
      <c r="B224" s="1"/>
      <c r="C224" s="3"/>
      <c r="D224" s="6"/>
      <c r="E224" s="6"/>
      <c r="F224" s="7"/>
      <c r="G224" s="7"/>
      <c r="H224" s="7"/>
      <c r="I224" s="7"/>
      <c r="J224" s="7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hidden="1" customHeight="1" x14ac:dyDescent="0.25">
      <c r="A225" s="1"/>
      <c r="B225" s="1"/>
      <c r="C225" s="3"/>
      <c r="D225" s="6"/>
      <c r="E225" s="6"/>
      <c r="F225" s="7"/>
      <c r="G225" s="7"/>
      <c r="H225" s="7"/>
      <c r="I225" s="7"/>
      <c r="J225" s="7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hidden="1" customHeight="1" x14ac:dyDescent="0.25">
      <c r="A226" s="1"/>
      <c r="B226" s="1"/>
      <c r="C226" s="3"/>
      <c r="D226" s="6"/>
      <c r="E226" s="6"/>
      <c r="F226" s="7"/>
      <c r="G226" s="7"/>
      <c r="H226" s="7"/>
      <c r="I226" s="7"/>
      <c r="J226" s="7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hidden="1" customHeight="1" x14ac:dyDescent="0.25">
      <c r="A227" s="1"/>
      <c r="B227" s="1"/>
      <c r="C227" s="3"/>
      <c r="D227" s="6"/>
      <c r="E227" s="6"/>
      <c r="F227" s="7"/>
      <c r="G227" s="7"/>
      <c r="H227" s="7"/>
      <c r="I227" s="7"/>
      <c r="J227" s="7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hidden="1" customHeight="1" x14ac:dyDescent="0.25">
      <c r="A228" s="1"/>
      <c r="B228" s="1"/>
      <c r="C228" s="3"/>
      <c r="D228" s="6"/>
      <c r="E228" s="6"/>
      <c r="F228" s="7"/>
      <c r="G228" s="7"/>
      <c r="H228" s="7"/>
      <c r="I228" s="7"/>
      <c r="J228" s="7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hidden="1" customHeight="1" x14ac:dyDescent="0.25">
      <c r="A229" s="1"/>
      <c r="B229" s="1"/>
      <c r="C229" s="3"/>
      <c r="D229" s="6"/>
      <c r="E229" s="6"/>
      <c r="F229" s="7"/>
      <c r="G229" s="7"/>
      <c r="H229" s="7"/>
      <c r="I229" s="7"/>
      <c r="J229" s="7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hidden="1" customHeight="1" x14ac:dyDescent="0.25">
      <c r="A230" s="1"/>
      <c r="B230" s="1"/>
      <c r="C230" s="3"/>
      <c r="D230" s="6"/>
      <c r="E230" s="6"/>
      <c r="F230" s="7"/>
      <c r="G230" s="7"/>
      <c r="H230" s="7"/>
      <c r="I230" s="7"/>
      <c r="J230" s="7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hidden="1" customHeight="1" x14ac:dyDescent="0.25">
      <c r="A231" s="1"/>
      <c r="B231" s="1"/>
      <c r="C231" s="3"/>
      <c r="D231" s="6"/>
      <c r="E231" s="6"/>
      <c r="F231" s="7"/>
      <c r="G231" s="7"/>
      <c r="H231" s="7"/>
      <c r="I231" s="7"/>
      <c r="J231" s="7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hidden="1" customHeight="1" x14ac:dyDescent="0.25">
      <c r="A232" s="1"/>
      <c r="B232" s="1"/>
      <c r="C232" s="3"/>
      <c r="D232" s="6"/>
      <c r="E232" s="6"/>
      <c r="F232" s="7"/>
      <c r="G232" s="7"/>
      <c r="H232" s="7"/>
      <c r="I232" s="7"/>
      <c r="J232" s="7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hidden="1" customHeight="1" x14ac:dyDescent="0.25">
      <c r="A233" s="1"/>
      <c r="B233" s="1"/>
      <c r="C233" s="3"/>
      <c r="D233" s="6"/>
      <c r="E233" s="6"/>
      <c r="F233" s="7"/>
      <c r="G233" s="7"/>
      <c r="H233" s="7"/>
      <c r="I233" s="7"/>
      <c r="J233" s="7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hidden="1" customHeight="1" x14ac:dyDescent="0.25">
      <c r="A234" s="1"/>
      <c r="B234" s="1"/>
      <c r="C234" s="3"/>
      <c r="D234" s="6"/>
      <c r="E234" s="6"/>
      <c r="F234" s="7"/>
      <c r="G234" s="7"/>
      <c r="H234" s="7"/>
      <c r="I234" s="7"/>
      <c r="J234" s="7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hidden="1" customHeight="1" x14ac:dyDescent="0.25">
      <c r="A235" s="1"/>
      <c r="B235" s="1"/>
      <c r="C235" s="3"/>
      <c r="D235" s="6"/>
      <c r="E235" s="6"/>
      <c r="F235" s="7"/>
      <c r="G235" s="7"/>
      <c r="H235" s="7"/>
      <c r="I235" s="7"/>
      <c r="J235" s="7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hidden="1" customHeight="1" x14ac:dyDescent="0.25">
      <c r="A236" s="1"/>
      <c r="B236" s="1"/>
      <c r="C236" s="3"/>
      <c r="D236" s="6"/>
      <c r="E236" s="6"/>
      <c r="F236" s="7"/>
      <c r="G236" s="7"/>
      <c r="H236" s="7"/>
      <c r="I236" s="7"/>
      <c r="J236" s="7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hidden="1" customHeight="1" x14ac:dyDescent="0.25">
      <c r="A237" s="1"/>
      <c r="B237" s="1"/>
      <c r="C237" s="3"/>
      <c r="D237" s="6"/>
      <c r="E237" s="6"/>
      <c r="F237" s="7"/>
      <c r="G237" s="7"/>
      <c r="H237" s="7"/>
      <c r="I237" s="7"/>
      <c r="J237" s="7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hidden="1" customHeight="1" x14ac:dyDescent="0.25">
      <c r="A238" s="1"/>
      <c r="B238" s="1"/>
      <c r="C238" s="3"/>
      <c r="D238" s="6"/>
      <c r="E238" s="6"/>
      <c r="F238" s="7"/>
      <c r="G238" s="7"/>
      <c r="H238" s="7"/>
      <c r="I238" s="7"/>
      <c r="J238" s="7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hidden="1" customHeight="1" x14ac:dyDescent="0.25">
      <c r="A239" s="1"/>
      <c r="B239" s="1"/>
      <c r="C239" s="3"/>
      <c r="D239" s="6"/>
      <c r="E239" s="6"/>
      <c r="F239" s="7"/>
      <c r="G239" s="7"/>
      <c r="H239" s="7"/>
      <c r="I239" s="7"/>
      <c r="J239" s="7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hidden="1" customHeight="1" x14ac:dyDescent="0.25">
      <c r="A240" s="1"/>
      <c r="B240" s="1"/>
      <c r="C240" s="3"/>
      <c r="D240" s="6"/>
      <c r="E240" s="6"/>
      <c r="F240" s="7"/>
      <c r="G240" s="7"/>
      <c r="H240" s="7"/>
      <c r="I240" s="7"/>
      <c r="J240" s="7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hidden="1" customHeight="1" x14ac:dyDescent="0.25">
      <c r="A241" s="1"/>
      <c r="B241" s="1"/>
      <c r="C241" s="3"/>
      <c r="D241" s="6"/>
      <c r="E241" s="6"/>
      <c r="F241" s="7"/>
      <c r="G241" s="7"/>
      <c r="H241" s="7"/>
      <c r="I241" s="7"/>
      <c r="J241" s="7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hidden="1" customHeight="1" x14ac:dyDescent="0.25">
      <c r="A242" s="1"/>
      <c r="B242" s="1"/>
      <c r="C242" s="3"/>
      <c r="D242" s="6"/>
      <c r="E242" s="6"/>
      <c r="F242" s="7"/>
      <c r="G242" s="7"/>
      <c r="H242" s="7"/>
      <c r="I242" s="7"/>
      <c r="J242" s="7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hidden="1" customHeight="1" x14ac:dyDescent="0.25">
      <c r="A243" s="1"/>
      <c r="B243" s="1"/>
      <c r="C243" s="3"/>
      <c r="D243" s="6"/>
      <c r="E243" s="6"/>
      <c r="F243" s="7"/>
      <c r="G243" s="7"/>
      <c r="H243" s="7"/>
      <c r="I243" s="7"/>
      <c r="J243" s="7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hidden="1" customHeight="1" x14ac:dyDescent="0.25">
      <c r="A244" s="1"/>
      <c r="B244" s="1"/>
      <c r="C244" s="3"/>
      <c r="D244" s="6"/>
      <c r="E244" s="6"/>
      <c r="F244" s="7"/>
      <c r="G244" s="7"/>
      <c r="H244" s="7"/>
      <c r="I244" s="7"/>
      <c r="J244" s="7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hidden="1" customHeight="1" x14ac:dyDescent="0.25">
      <c r="A245" s="1"/>
      <c r="B245" s="1"/>
      <c r="C245" s="3"/>
      <c r="D245" s="6"/>
      <c r="E245" s="6"/>
      <c r="F245" s="7"/>
      <c r="G245" s="7"/>
      <c r="H245" s="7"/>
      <c r="I245" s="7"/>
      <c r="J245" s="7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hidden="1" customHeight="1" x14ac:dyDescent="0.25">
      <c r="A246" s="1"/>
      <c r="B246" s="1"/>
      <c r="C246" s="3"/>
      <c r="D246" s="6"/>
      <c r="E246" s="6"/>
      <c r="F246" s="7"/>
      <c r="G246" s="7"/>
      <c r="H246" s="7"/>
      <c r="I246" s="7"/>
      <c r="J246" s="7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hidden="1" customHeight="1" x14ac:dyDescent="0.25">
      <c r="A247" s="1"/>
      <c r="B247" s="1"/>
      <c r="C247" s="3"/>
      <c r="D247" s="6"/>
      <c r="E247" s="6"/>
      <c r="F247" s="7"/>
      <c r="G247" s="7"/>
      <c r="H247" s="7"/>
      <c r="I247" s="7"/>
      <c r="J247" s="7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hidden="1" customHeight="1" x14ac:dyDescent="0.25">
      <c r="A248" s="1"/>
      <c r="B248" s="1"/>
      <c r="C248" s="3"/>
      <c r="D248" s="6"/>
      <c r="E248" s="6"/>
      <c r="F248" s="7"/>
      <c r="G248" s="7"/>
      <c r="H248" s="7"/>
      <c r="I248" s="7"/>
      <c r="J248" s="7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hidden="1" customHeight="1" x14ac:dyDescent="0.25">
      <c r="A249" s="1"/>
      <c r="B249" s="1"/>
      <c r="C249" s="3"/>
      <c r="D249" s="6"/>
      <c r="E249" s="6"/>
      <c r="F249" s="7"/>
      <c r="G249" s="7"/>
      <c r="H249" s="7"/>
      <c r="I249" s="7"/>
      <c r="J249" s="7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hidden="1" customHeight="1" x14ac:dyDescent="0.25">
      <c r="A250" s="1"/>
      <c r="B250" s="1"/>
      <c r="C250" s="3"/>
      <c r="D250" s="6"/>
      <c r="E250" s="6"/>
      <c r="F250" s="7"/>
      <c r="G250" s="7"/>
      <c r="H250" s="7"/>
      <c r="I250" s="7"/>
      <c r="J250" s="7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hidden="1" customHeight="1" x14ac:dyDescent="0.25">
      <c r="A251" s="1"/>
      <c r="B251" s="1"/>
      <c r="C251" s="3"/>
      <c r="D251" s="6"/>
      <c r="E251" s="6"/>
      <c r="F251" s="7"/>
      <c r="G251" s="7"/>
      <c r="H251" s="7"/>
      <c r="I251" s="7"/>
      <c r="J251" s="7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hidden="1" customHeight="1" x14ac:dyDescent="0.25">
      <c r="A252" s="1"/>
      <c r="B252" s="1"/>
      <c r="C252" s="3"/>
      <c r="D252" s="6"/>
      <c r="E252" s="6"/>
      <c r="F252" s="7"/>
      <c r="G252" s="7"/>
      <c r="H252" s="7"/>
      <c r="I252" s="7"/>
      <c r="J252" s="7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hidden="1" customHeight="1" x14ac:dyDescent="0.25">
      <c r="A253" s="1"/>
      <c r="B253" s="1"/>
      <c r="C253" s="3"/>
      <c r="D253" s="6"/>
      <c r="E253" s="6"/>
      <c r="F253" s="7"/>
      <c r="G253" s="7"/>
      <c r="H253" s="7"/>
      <c r="I253" s="7"/>
      <c r="J253" s="7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hidden="1" customHeight="1" x14ac:dyDescent="0.25">
      <c r="A254" s="1"/>
      <c r="B254" s="1"/>
      <c r="C254" s="3"/>
      <c r="D254" s="6"/>
      <c r="E254" s="6"/>
      <c r="F254" s="7"/>
      <c r="G254" s="7"/>
      <c r="H254" s="7"/>
      <c r="I254" s="7"/>
      <c r="J254" s="7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hidden="1" customHeight="1" x14ac:dyDescent="0.25">
      <c r="A255" s="1"/>
      <c r="B255" s="1"/>
      <c r="C255" s="3"/>
      <c r="D255" s="6"/>
      <c r="E255" s="6"/>
      <c r="F255" s="7"/>
      <c r="G255" s="7"/>
      <c r="H255" s="7"/>
      <c r="I255" s="7"/>
      <c r="J255" s="7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hidden="1" customHeight="1" x14ac:dyDescent="0.25">
      <c r="A256" s="1"/>
      <c r="B256" s="1"/>
      <c r="C256" s="3"/>
      <c r="D256" s="6"/>
      <c r="E256" s="6"/>
      <c r="F256" s="7"/>
      <c r="G256" s="7"/>
      <c r="H256" s="7"/>
      <c r="I256" s="7"/>
      <c r="J256" s="7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hidden="1" customHeight="1" x14ac:dyDescent="0.25">
      <c r="A257" s="1"/>
      <c r="B257" s="1"/>
      <c r="C257" s="3"/>
      <c r="D257" s="6"/>
      <c r="E257" s="6"/>
      <c r="F257" s="7"/>
      <c r="G257" s="7"/>
      <c r="H257" s="7"/>
      <c r="I257" s="7"/>
      <c r="J257" s="7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hidden="1" customHeight="1" x14ac:dyDescent="0.25">
      <c r="A258" s="1"/>
      <c r="B258" s="1"/>
      <c r="C258" s="3"/>
      <c r="D258" s="6"/>
      <c r="E258" s="6"/>
      <c r="F258" s="7"/>
      <c r="G258" s="7"/>
      <c r="H258" s="7"/>
      <c r="I258" s="7"/>
      <c r="J258" s="7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hidden="1" customHeight="1" x14ac:dyDescent="0.25">
      <c r="A259" s="1"/>
      <c r="B259" s="1"/>
      <c r="C259" s="3"/>
      <c r="D259" s="6"/>
      <c r="E259" s="6"/>
      <c r="F259" s="7"/>
      <c r="G259" s="7"/>
      <c r="H259" s="7"/>
      <c r="I259" s="7"/>
      <c r="J259" s="7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hidden="1" customHeight="1" x14ac:dyDescent="0.25">
      <c r="A260" s="1"/>
      <c r="B260" s="1"/>
      <c r="C260" s="3"/>
      <c r="D260" s="6"/>
      <c r="E260" s="6"/>
      <c r="F260" s="7"/>
      <c r="G260" s="7"/>
      <c r="H260" s="7"/>
      <c r="I260" s="7"/>
      <c r="J260" s="7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hidden="1" customHeight="1" x14ac:dyDescent="0.25">
      <c r="A261" s="1"/>
      <c r="B261" s="1"/>
      <c r="C261" s="3"/>
      <c r="D261" s="6"/>
      <c r="E261" s="6"/>
      <c r="F261" s="7"/>
      <c r="G261" s="7"/>
      <c r="H261" s="7"/>
      <c r="I261" s="7"/>
      <c r="J261" s="7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hidden="1" customHeight="1" x14ac:dyDescent="0.25">
      <c r="A262" s="1"/>
      <c r="B262" s="1"/>
      <c r="C262" s="3"/>
      <c r="D262" s="6"/>
      <c r="E262" s="6"/>
      <c r="F262" s="7"/>
      <c r="G262" s="7"/>
      <c r="H262" s="7"/>
      <c r="I262" s="7"/>
      <c r="J262" s="7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hidden="1" customHeight="1" x14ac:dyDescent="0.25">
      <c r="A263" s="1"/>
      <c r="B263" s="1"/>
      <c r="C263" s="3"/>
      <c r="D263" s="6"/>
      <c r="E263" s="6"/>
      <c r="F263" s="7"/>
      <c r="G263" s="7"/>
      <c r="H263" s="7"/>
      <c r="I263" s="7"/>
      <c r="J263" s="7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hidden="1" customHeight="1" x14ac:dyDescent="0.25">
      <c r="A264" s="1"/>
      <c r="B264" s="1"/>
      <c r="C264" s="3"/>
      <c r="D264" s="6"/>
      <c r="E264" s="6"/>
      <c r="F264" s="7"/>
      <c r="G264" s="7"/>
      <c r="H264" s="7"/>
      <c r="I264" s="7"/>
      <c r="J264" s="7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hidden="1" customHeight="1" x14ac:dyDescent="0.25">
      <c r="A265" s="1"/>
      <c r="B265" s="1"/>
      <c r="C265" s="3"/>
      <c r="D265" s="6"/>
      <c r="E265" s="6"/>
      <c r="F265" s="7"/>
      <c r="G265" s="7"/>
      <c r="H265" s="7"/>
      <c r="I265" s="7"/>
      <c r="J265" s="7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hidden="1" customHeight="1" x14ac:dyDescent="0.25">
      <c r="A266" s="1"/>
      <c r="B266" s="1"/>
      <c r="C266" s="3"/>
      <c r="D266" s="6"/>
      <c r="E266" s="6"/>
      <c r="F266" s="7"/>
      <c r="G266" s="7"/>
      <c r="H266" s="7"/>
      <c r="I266" s="7"/>
      <c r="J266" s="7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hidden="1" customHeight="1" x14ac:dyDescent="0.25">
      <c r="A267" s="1"/>
      <c r="B267" s="1"/>
      <c r="C267" s="3"/>
      <c r="D267" s="6"/>
      <c r="E267" s="6"/>
      <c r="F267" s="7"/>
      <c r="G267" s="7"/>
      <c r="H267" s="7"/>
      <c r="I267" s="7"/>
      <c r="J267" s="7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hidden="1" customHeight="1" x14ac:dyDescent="0.25">
      <c r="A268" s="1"/>
      <c r="B268" s="1"/>
      <c r="C268" s="3"/>
      <c r="D268" s="6"/>
      <c r="E268" s="6"/>
      <c r="F268" s="7"/>
      <c r="G268" s="7"/>
      <c r="H268" s="7"/>
      <c r="I268" s="7"/>
      <c r="J268" s="7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hidden="1" customHeight="1" x14ac:dyDescent="0.25">
      <c r="A269" s="1"/>
      <c r="B269" s="1"/>
      <c r="C269" s="3"/>
      <c r="D269" s="6"/>
      <c r="E269" s="6"/>
      <c r="F269" s="7"/>
      <c r="G269" s="7"/>
      <c r="H269" s="7"/>
      <c r="I269" s="7"/>
      <c r="J269" s="7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hidden="1" customHeight="1" x14ac:dyDescent="0.25">
      <c r="A270" s="1"/>
      <c r="B270" s="1"/>
      <c r="C270" s="3"/>
      <c r="D270" s="6"/>
      <c r="E270" s="6"/>
      <c r="F270" s="7"/>
      <c r="G270" s="7"/>
      <c r="H270" s="7"/>
      <c r="I270" s="7"/>
      <c r="J270" s="7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hidden="1" customHeight="1" x14ac:dyDescent="0.25">
      <c r="A271" s="1"/>
      <c r="B271" s="1"/>
      <c r="C271" s="3"/>
      <c r="D271" s="6"/>
      <c r="E271" s="6"/>
      <c r="F271" s="7"/>
      <c r="G271" s="7"/>
      <c r="H271" s="7"/>
      <c r="I271" s="7"/>
      <c r="J271" s="7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hidden="1" customHeight="1" x14ac:dyDescent="0.25">
      <c r="A272" s="1"/>
      <c r="B272" s="1"/>
      <c r="C272" s="3"/>
      <c r="D272" s="6"/>
      <c r="E272" s="6"/>
      <c r="F272" s="7"/>
      <c r="G272" s="7"/>
      <c r="H272" s="7"/>
      <c r="I272" s="7"/>
      <c r="J272" s="7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hidden="1" customHeight="1" x14ac:dyDescent="0.25">
      <c r="A273" s="1"/>
      <c r="B273" s="1"/>
      <c r="C273" s="3"/>
      <c r="D273" s="6"/>
      <c r="E273" s="6"/>
      <c r="F273" s="7"/>
      <c r="G273" s="7"/>
      <c r="H273" s="7"/>
      <c r="I273" s="7"/>
      <c r="J273" s="7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hidden="1" customHeight="1" x14ac:dyDescent="0.25">
      <c r="A274" s="1"/>
      <c r="B274" s="1"/>
      <c r="C274" s="3"/>
      <c r="D274" s="6"/>
      <c r="E274" s="6"/>
      <c r="F274" s="7"/>
      <c r="G274" s="7"/>
      <c r="H274" s="7"/>
      <c r="I274" s="7"/>
      <c r="J274" s="7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hidden="1" customHeight="1" x14ac:dyDescent="0.25">
      <c r="A275" s="1"/>
      <c r="B275" s="1"/>
      <c r="C275" s="3"/>
      <c r="D275" s="6"/>
      <c r="E275" s="6"/>
      <c r="F275" s="7"/>
      <c r="G275" s="7"/>
      <c r="H275" s="7"/>
      <c r="I275" s="7"/>
      <c r="J275" s="7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hidden="1" customHeight="1" x14ac:dyDescent="0.25">
      <c r="A276" s="1"/>
      <c r="B276" s="1"/>
      <c r="C276" s="3"/>
      <c r="D276" s="6"/>
      <c r="E276" s="6"/>
      <c r="F276" s="7"/>
      <c r="G276" s="7"/>
      <c r="H276" s="7"/>
      <c r="I276" s="7"/>
      <c r="J276" s="7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hidden="1" customHeight="1" x14ac:dyDescent="0.25">
      <c r="A277" s="1"/>
      <c r="B277" s="1"/>
      <c r="C277" s="3"/>
      <c r="D277" s="6"/>
      <c r="E277" s="6"/>
      <c r="F277" s="7"/>
      <c r="G277" s="7"/>
      <c r="H277" s="7"/>
      <c r="I277" s="7"/>
      <c r="J277" s="7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hidden="1" customHeight="1" x14ac:dyDescent="0.25">
      <c r="A278" s="1"/>
      <c r="B278" s="1"/>
      <c r="C278" s="3"/>
      <c r="D278" s="6"/>
      <c r="E278" s="6"/>
      <c r="F278" s="7"/>
      <c r="G278" s="7"/>
      <c r="H278" s="7"/>
      <c r="I278" s="7"/>
      <c r="J278" s="7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hidden="1" customHeight="1" x14ac:dyDescent="0.25">
      <c r="A279" s="1"/>
      <c r="B279" s="1"/>
      <c r="C279" s="3"/>
      <c r="D279" s="6"/>
      <c r="E279" s="6"/>
      <c r="F279" s="7"/>
      <c r="G279" s="7"/>
      <c r="H279" s="7"/>
      <c r="I279" s="7"/>
      <c r="J279" s="7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hidden="1" customHeight="1" x14ac:dyDescent="0.25">
      <c r="A280" s="1"/>
      <c r="B280" s="1"/>
      <c r="C280" s="3"/>
      <c r="D280" s="6"/>
      <c r="E280" s="6"/>
      <c r="F280" s="7"/>
      <c r="G280" s="7"/>
      <c r="H280" s="7"/>
      <c r="I280" s="7"/>
      <c r="J280" s="7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hidden="1" customHeight="1" x14ac:dyDescent="0.25">
      <c r="A281" s="1"/>
      <c r="B281" s="1"/>
      <c r="C281" s="3"/>
      <c r="D281" s="6"/>
      <c r="E281" s="6"/>
      <c r="F281" s="7"/>
      <c r="G281" s="7"/>
      <c r="H281" s="7"/>
      <c r="I281" s="7"/>
      <c r="J281" s="7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hidden="1" customHeight="1" x14ac:dyDescent="0.25">
      <c r="A282" s="1"/>
      <c r="B282" s="1"/>
      <c r="C282" s="3"/>
      <c r="D282" s="6"/>
      <c r="E282" s="6"/>
      <c r="F282" s="7"/>
      <c r="G282" s="7"/>
      <c r="H282" s="7"/>
      <c r="I282" s="7"/>
      <c r="J282" s="7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hidden="1" customHeight="1" x14ac:dyDescent="0.25">
      <c r="A283" s="1"/>
      <c r="B283" s="1"/>
      <c r="C283" s="3"/>
      <c r="D283" s="6"/>
      <c r="E283" s="6"/>
      <c r="F283" s="7"/>
      <c r="G283" s="7"/>
      <c r="H283" s="7"/>
      <c r="I283" s="7"/>
      <c r="J283" s="7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hidden="1" customHeight="1" x14ac:dyDescent="0.25">
      <c r="A284" s="1"/>
      <c r="B284" s="1"/>
      <c r="C284" s="3"/>
      <c r="D284" s="6"/>
      <c r="E284" s="6"/>
      <c r="F284" s="7"/>
      <c r="G284" s="7"/>
      <c r="H284" s="7"/>
      <c r="I284" s="7"/>
      <c r="J284" s="7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hidden="1" customHeight="1" x14ac:dyDescent="0.25">
      <c r="A285" s="1"/>
      <c r="B285" s="1"/>
      <c r="C285" s="3"/>
      <c r="D285" s="6"/>
      <c r="E285" s="6"/>
      <c r="F285" s="7"/>
      <c r="G285" s="7"/>
      <c r="H285" s="7"/>
      <c r="I285" s="7"/>
      <c r="J285" s="7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hidden="1" customHeight="1" x14ac:dyDescent="0.25">
      <c r="A286" s="1"/>
      <c r="B286" s="1"/>
      <c r="C286" s="3"/>
      <c r="D286" s="6"/>
      <c r="E286" s="6"/>
      <c r="F286" s="7"/>
      <c r="G286" s="7"/>
      <c r="H286" s="7"/>
      <c r="I286" s="7"/>
      <c r="J286" s="7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hidden="1" customHeight="1" x14ac:dyDescent="0.25">
      <c r="A287" s="1"/>
      <c r="B287" s="1"/>
      <c r="C287" s="3"/>
      <c r="D287" s="6"/>
      <c r="E287" s="6"/>
      <c r="F287" s="7"/>
      <c r="G287" s="7"/>
      <c r="H287" s="7"/>
      <c r="I287" s="7"/>
      <c r="J287" s="7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hidden="1" customHeight="1" x14ac:dyDescent="0.25">
      <c r="A288" s="1"/>
      <c r="B288" s="1"/>
      <c r="C288" s="3"/>
      <c r="D288" s="6"/>
      <c r="E288" s="6"/>
      <c r="F288" s="7"/>
      <c r="G288" s="7"/>
      <c r="H288" s="7"/>
      <c r="I288" s="7"/>
      <c r="J288" s="7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hidden="1" customHeight="1" x14ac:dyDescent="0.25">
      <c r="A289" s="1"/>
      <c r="B289" s="1"/>
      <c r="C289" s="3"/>
      <c r="D289" s="6"/>
      <c r="E289" s="6"/>
      <c r="F289" s="7"/>
      <c r="G289" s="7"/>
      <c r="H289" s="7"/>
      <c r="I289" s="7"/>
      <c r="J289" s="7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hidden="1" customHeight="1" x14ac:dyDescent="0.25">
      <c r="A290" s="1"/>
      <c r="B290" s="1"/>
      <c r="C290" s="3"/>
      <c r="D290" s="6"/>
      <c r="E290" s="6"/>
      <c r="F290" s="7"/>
      <c r="G290" s="7"/>
      <c r="H290" s="7"/>
      <c r="I290" s="7"/>
      <c r="J290" s="7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hidden="1" customHeight="1" x14ac:dyDescent="0.25">
      <c r="A291" s="1"/>
      <c r="B291" s="1"/>
      <c r="C291" s="3"/>
      <c r="D291" s="6"/>
      <c r="E291" s="6"/>
      <c r="F291" s="7"/>
      <c r="G291" s="7"/>
      <c r="H291" s="7"/>
      <c r="I291" s="7"/>
      <c r="J291" s="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hidden="1" customHeight="1" x14ac:dyDescent="0.25">
      <c r="A292" s="1"/>
      <c r="B292" s="1"/>
      <c r="C292" s="3"/>
      <c r="D292" s="6"/>
      <c r="E292" s="6"/>
      <c r="F292" s="7"/>
      <c r="G292" s="7"/>
      <c r="H292" s="7"/>
      <c r="I292" s="7"/>
      <c r="J292" s="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hidden="1" customHeight="1" x14ac:dyDescent="0.25">
      <c r="A293" s="1"/>
      <c r="B293" s="1"/>
      <c r="C293" s="3"/>
      <c r="D293" s="6"/>
      <c r="E293" s="6"/>
      <c r="F293" s="7"/>
      <c r="G293" s="7"/>
      <c r="H293" s="7"/>
      <c r="I293" s="7"/>
      <c r="J293" s="7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hidden="1" customHeight="1" x14ac:dyDescent="0.25">
      <c r="A294" s="1"/>
      <c r="B294" s="1"/>
      <c r="C294" s="3"/>
      <c r="D294" s="6"/>
      <c r="E294" s="6"/>
      <c r="F294" s="7"/>
      <c r="G294" s="7"/>
      <c r="H294" s="7"/>
      <c r="I294" s="7"/>
      <c r="J294" s="7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hidden="1" customHeight="1" x14ac:dyDescent="0.25">
      <c r="A295" s="1"/>
      <c r="B295" s="1"/>
      <c r="C295" s="3"/>
      <c r="D295" s="6"/>
      <c r="E295" s="6"/>
      <c r="F295" s="7"/>
      <c r="G295" s="7"/>
      <c r="H295" s="7"/>
      <c r="I295" s="7"/>
      <c r="J295" s="7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hidden="1" customHeight="1" x14ac:dyDescent="0.25">
      <c r="A296" s="1"/>
      <c r="B296" s="1"/>
      <c r="C296" s="3"/>
      <c r="D296" s="6"/>
      <c r="E296" s="6"/>
      <c r="F296" s="7"/>
      <c r="G296" s="7"/>
      <c r="H296" s="7"/>
      <c r="I296" s="7"/>
      <c r="J296" s="7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hidden="1" customHeight="1" x14ac:dyDescent="0.25">
      <c r="A297" s="1"/>
      <c r="B297" s="1"/>
      <c r="C297" s="3"/>
      <c r="D297" s="6"/>
      <c r="E297" s="6"/>
      <c r="F297" s="7"/>
      <c r="G297" s="7"/>
      <c r="H297" s="7"/>
      <c r="I297" s="7"/>
      <c r="J297" s="7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hidden="1" customHeight="1" x14ac:dyDescent="0.25">
      <c r="A298" s="1"/>
      <c r="B298" s="1"/>
      <c r="C298" s="3"/>
      <c r="D298" s="6"/>
      <c r="E298" s="6"/>
      <c r="F298" s="7"/>
      <c r="G298" s="7"/>
      <c r="H298" s="7"/>
      <c r="I298" s="7"/>
      <c r="J298" s="7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hidden="1" customHeight="1" x14ac:dyDescent="0.25">
      <c r="A299" s="1"/>
      <c r="B299" s="1"/>
      <c r="C299" s="3"/>
      <c r="D299" s="6"/>
      <c r="E299" s="6"/>
      <c r="F299" s="7"/>
      <c r="G299" s="7"/>
      <c r="H299" s="7"/>
      <c r="I299" s="7"/>
      <c r="J299" s="7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hidden="1" customHeight="1" x14ac:dyDescent="0.25">
      <c r="A300" s="1"/>
      <c r="B300" s="1"/>
      <c r="C300" s="3"/>
      <c r="D300" s="6"/>
      <c r="E300" s="6"/>
      <c r="F300" s="7"/>
      <c r="G300" s="7"/>
      <c r="H300" s="7"/>
      <c r="I300" s="7"/>
      <c r="J300" s="7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hidden="1" customHeight="1" x14ac:dyDescent="0.25">
      <c r="A301" s="1"/>
      <c r="B301" s="1"/>
      <c r="C301" s="3"/>
      <c r="D301" s="6"/>
      <c r="E301" s="6"/>
      <c r="F301" s="7"/>
      <c r="G301" s="7"/>
      <c r="H301" s="7"/>
      <c r="I301" s="7"/>
      <c r="J301" s="7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hidden="1" customHeight="1" x14ac:dyDescent="0.25">
      <c r="A302" s="1"/>
      <c r="B302" s="1"/>
      <c r="C302" s="3"/>
      <c r="D302" s="6"/>
      <c r="E302" s="6"/>
      <c r="F302" s="7"/>
      <c r="G302" s="7"/>
      <c r="H302" s="7"/>
      <c r="I302" s="7"/>
      <c r="J302" s="7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hidden="1" customHeight="1" x14ac:dyDescent="0.25">
      <c r="A303" s="1"/>
      <c r="B303" s="1"/>
      <c r="C303" s="3"/>
      <c r="D303" s="6"/>
      <c r="E303" s="6"/>
      <c r="F303" s="7"/>
      <c r="G303" s="7"/>
      <c r="H303" s="7"/>
      <c r="I303" s="7"/>
      <c r="J303" s="7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hidden="1" customHeight="1" x14ac:dyDescent="0.25">
      <c r="A304" s="1"/>
      <c r="B304" s="1"/>
      <c r="C304" s="3"/>
      <c r="D304" s="6"/>
      <c r="E304" s="6"/>
      <c r="F304" s="7"/>
      <c r="G304" s="7"/>
      <c r="H304" s="7"/>
      <c r="I304" s="7"/>
      <c r="J304" s="7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hidden="1" customHeight="1" x14ac:dyDescent="0.25">
      <c r="A305" s="1"/>
      <c r="B305" s="1"/>
      <c r="C305" s="3"/>
      <c r="D305" s="6"/>
      <c r="E305" s="6"/>
      <c r="F305" s="7"/>
      <c r="G305" s="7"/>
      <c r="H305" s="7"/>
      <c r="I305" s="7"/>
      <c r="J305" s="7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hidden="1" customHeight="1" x14ac:dyDescent="0.25">
      <c r="A306" s="1"/>
      <c r="B306" s="1"/>
      <c r="C306" s="3"/>
      <c r="D306" s="6"/>
      <c r="E306" s="6"/>
      <c r="F306" s="7"/>
      <c r="G306" s="7"/>
      <c r="H306" s="7"/>
      <c r="I306" s="7"/>
      <c r="J306" s="7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hidden="1" customHeight="1" x14ac:dyDescent="0.25">
      <c r="A307" s="1"/>
      <c r="B307" s="1"/>
      <c r="C307" s="3"/>
      <c r="D307" s="6"/>
      <c r="E307" s="6"/>
      <c r="F307" s="7"/>
      <c r="G307" s="7"/>
      <c r="H307" s="7"/>
      <c r="I307" s="7"/>
      <c r="J307" s="7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hidden="1" customHeight="1" x14ac:dyDescent="0.25">
      <c r="A308" s="1"/>
      <c r="B308" s="1"/>
      <c r="C308" s="3"/>
      <c r="D308" s="6"/>
      <c r="E308" s="6"/>
      <c r="F308" s="7"/>
      <c r="G308" s="7"/>
      <c r="H308" s="7"/>
      <c r="I308" s="7"/>
      <c r="J308" s="7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hidden="1" customHeight="1" x14ac:dyDescent="0.25">
      <c r="A309" s="1"/>
      <c r="B309" s="1"/>
      <c r="C309" s="3"/>
      <c r="D309" s="6"/>
      <c r="E309" s="6"/>
      <c r="F309" s="7"/>
      <c r="G309" s="7"/>
      <c r="H309" s="7"/>
      <c r="I309" s="7"/>
      <c r="J309" s="7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hidden="1" customHeight="1" x14ac:dyDescent="0.25">
      <c r="A310" s="1"/>
      <c r="B310" s="1"/>
      <c r="C310" s="3"/>
      <c r="D310" s="6"/>
      <c r="E310" s="6"/>
      <c r="F310" s="7"/>
      <c r="G310" s="7"/>
      <c r="H310" s="7"/>
      <c r="I310" s="7"/>
      <c r="J310" s="7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hidden="1" customHeight="1" x14ac:dyDescent="0.25">
      <c r="A311" s="1"/>
      <c r="B311" s="1"/>
      <c r="C311" s="3"/>
      <c r="D311" s="6"/>
      <c r="E311" s="6"/>
      <c r="F311" s="7"/>
      <c r="G311" s="7"/>
      <c r="H311" s="7"/>
      <c r="I311" s="7"/>
      <c r="J311" s="7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hidden="1" customHeight="1" x14ac:dyDescent="0.25">
      <c r="A312" s="1"/>
      <c r="B312" s="1"/>
      <c r="C312" s="3"/>
      <c r="D312" s="6"/>
      <c r="E312" s="6"/>
      <c r="F312" s="7"/>
      <c r="G312" s="7"/>
      <c r="H312" s="7"/>
      <c r="I312" s="7"/>
      <c r="J312" s="7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hidden="1" customHeight="1" x14ac:dyDescent="0.25">
      <c r="A313" s="1"/>
      <c r="B313" s="1"/>
      <c r="C313" s="3"/>
      <c r="D313" s="6"/>
      <c r="E313" s="6"/>
      <c r="F313" s="7"/>
      <c r="G313" s="7"/>
      <c r="H313" s="7"/>
      <c r="I313" s="7"/>
      <c r="J313" s="7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hidden="1" customHeight="1" x14ac:dyDescent="0.25">
      <c r="A314" s="1"/>
      <c r="B314" s="1"/>
      <c r="C314" s="3"/>
      <c r="D314" s="6"/>
      <c r="E314" s="6"/>
      <c r="F314" s="7"/>
      <c r="G314" s="7"/>
      <c r="H314" s="7"/>
      <c r="I314" s="7"/>
      <c r="J314" s="7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hidden="1" customHeight="1" x14ac:dyDescent="0.25">
      <c r="A315" s="1"/>
      <c r="B315" s="1"/>
      <c r="C315" s="3"/>
      <c r="D315" s="6"/>
      <c r="E315" s="6"/>
      <c r="F315" s="7"/>
      <c r="G315" s="7"/>
      <c r="H315" s="7"/>
      <c r="I315" s="7"/>
      <c r="J315" s="7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hidden="1" customHeight="1" x14ac:dyDescent="0.25">
      <c r="A316" s="1"/>
      <c r="B316" s="1"/>
      <c r="C316" s="3"/>
      <c r="D316" s="6"/>
      <c r="E316" s="6"/>
      <c r="F316" s="7"/>
      <c r="G316" s="7"/>
      <c r="H316" s="7"/>
      <c r="I316" s="7"/>
      <c r="J316" s="7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hidden="1" customHeight="1" x14ac:dyDescent="0.25">
      <c r="A317" s="1"/>
      <c r="B317" s="1"/>
      <c r="C317" s="3"/>
      <c r="D317" s="6"/>
      <c r="E317" s="6"/>
      <c r="F317" s="7"/>
      <c r="G317" s="7"/>
      <c r="H317" s="7"/>
      <c r="I317" s="7"/>
      <c r="J317" s="7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hidden="1" customHeight="1" x14ac:dyDescent="0.25">
      <c r="A318" s="1"/>
      <c r="B318" s="1"/>
      <c r="C318" s="3"/>
      <c r="D318" s="6"/>
      <c r="E318" s="6"/>
      <c r="F318" s="7"/>
      <c r="G318" s="7"/>
      <c r="H318" s="7"/>
      <c r="I318" s="7"/>
      <c r="J318" s="7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hidden="1" customHeight="1" x14ac:dyDescent="0.25">
      <c r="A319" s="1"/>
      <c r="B319" s="1"/>
      <c r="C319" s="3"/>
      <c r="D319" s="6"/>
      <c r="E319" s="6"/>
      <c r="F319" s="7"/>
      <c r="G319" s="7"/>
      <c r="H319" s="7"/>
      <c r="I319" s="7"/>
      <c r="J319" s="7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hidden="1" customHeight="1" x14ac:dyDescent="0.25">
      <c r="A320" s="1"/>
      <c r="B320" s="1"/>
      <c r="C320" s="3"/>
      <c r="D320" s="6"/>
      <c r="E320" s="6"/>
      <c r="F320" s="7"/>
      <c r="G320" s="7"/>
      <c r="H320" s="7"/>
      <c r="I320" s="7"/>
      <c r="J320" s="7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hidden="1" customHeight="1" x14ac:dyDescent="0.25">
      <c r="A321" s="1"/>
      <c r="B321" s="1"/>
      <c r="C321" s="3"/>
      <c r="D321" s="6"/>
      <c r="E321" s="6"/>
      <c r="F321" s="7"/>
      <c r="G321" s="7"/>
      <c r="H321" s="7"/>
      <c r="I321" s="7"/>
      <c r="J321" s="7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hidden="1" customHeight="1" x14ac:dyDescent="0.25">
      <c r="A322" s="1"/>
      <c r="B322" s="1"/>
      <c r="C322" s="3"/>
      <c r="D322" s="6"/>
      <c r="E322" s="6"/>
      <c r="F322" s="7"/>
      <c r="G322" s="7"/>
      <c r="H322" s="7"/>
      <c r="I322" s="7"/>
      <c r="J322" s="7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hidden="1" customHeight="1" x14ac:dyDescent="0.25">
      <c r="A323" s="1"/>
      <c r="B323" s="1"/>
      <c r="C323" s="3"/>
      <c r="D323" s="6"/>
      <c r="E323" s="6"/>
      <c r="F323" s="7"/>
      <c r="G323" s="7"/>
      <c r="H323" s="7"/>
      <c r="I323" s="7"/>
      <c r="J323" s="7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hidden="1" customHeight="1" x14ac:dyDescent="0.25">
      <c r="A324" s="1"/>
      <c r="B324" s="1"/>
      <c r="C324" s="3"/>
      <c r="D324" s="6"/>
      <c r="E324" s="6"/>
      <c r="F324" s="7"/>
      <c r="G324" s="7"/>
      <c r="H324" s="7"/>
      <c r="I324" s="7"/>
      <c r="J324" s="7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hidden="1" customHeight="1" x14ac:dyDescent="0.25">
      <c r="A325" s="1"/>
      <c r="B325" s="1"/>
      <c r="C325" s="3"/>
      <c r="D325" s="6"/>
      <c r="E325" s="6"/>
      <c r="F325" s="7"/>
      <c r="G325" s="7"/>
      <c r="H325" s="7"/>
      <c r="I325" s="7"/>
      <c r="J325" s="7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hidden="1" customHeight="1" x14ac:dyDescent="0.25">
      <c r="A326" s="1"/>
      <c r="B326" s="1"/>
      <c r="C326" s="3"/>
      <c r="D326" s="6"/>
      <c r="E326" s="6"/>
      <c r="F326" s="7"/>
      <c r="G326" s="7"/>
      <c r="H326" s="7"/>
      <c r="I326" s="7"/>
      <c r="J326" s="7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hidden="1" customHeight="1" x14ac:dyDescent="0.25">
      <c r="A327" s="1"/>
      <c r="B327" s="1"/>
      <c r="C327" s="3"/>
      <c r="D327" s="6"/>
      <c r="E327" s="6"/>
      <c r="F327" s="7"/>
      <c r="G327" s="7"/>
      <c r="H327" s="7"/>
      <c r="I327" s="7"/>
      <c r="J327" s="7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hidden="1" customHeight="1" x14ac:dyDescent="0.25">
      <c r="A328" s="1"/>
      <c r="B328" s="1"/>
      <c r="C328" s="3"/>
      <c r="D328" s="6"/>
      <c r="E328" s="6"/>
      <c r="F328" s="7"/>
      <c r="G328" s="7"/>
      <c r="H328" s="7"/>
      <c r="I328" s="7"/>
      <c r="J328" s="7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hidden="1" customHeight="1" x14ac:dyDescent="0.25">
      <c r="A329" s="1"/>
      <c r="B329" s="1"/>
      <c r="C329" s="3"/>
      <c r="D329" s="6"/>
      <c r="E329" s="6"/>
      <c r="F329" s="7"/>
      <c r="G329" s="7"/>
      <c r="H329" s="7"/>
      <c r="I329" s="7"/>
      <c r="J329" s="7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hidden="1" customHeight="1" x14ac:dyDescent="0.25">
      <c r="A330" s="1"/>
      <c r="B330" s="1"/>
      <c r="C330" s="3"/>
      <c r="D330" s="6"/>
      <c r="E330" s="6"/>
      <c r="F330" s="7"/>
      <c r="G330" s="7"/>
      <c r="H330" s="7"/>
      <c r="I330" s="7"/>
      <c r="J330" s="7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hidden="1" customHeight="1" x14ac:dyDescent="0.25">
      <c r="A331" s="1"/>
      <c r="B331" s="1"/>
      <c r="C331" s="3"/>
      <c r="D331" s="6"/>
      <c r="E331" s="6"/>
      <c r="F331" s="7"/>
      <c r="G331" s="7"/>
      <c r="H331" s="7"/>
      <c r="I331" s="7"/>
      <c r="J331" s="7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hidden="1" customHeight="1" x14ac:dyDescent="0.25">
      <c r="A332" s="1"/>
      <c r="B332" s="1"/>
      <c r="C332" s="3"/>
      <c r="D332" s="6"/>
      <c r="E332" s="6"/>
      <c r="F332" s="7"/>
      <c r="G332" s="7"/>
      <c r="H332" s="7"/>
      <c r="I332" s="7"/>
      <c r="J332" s="7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hidden="1" customHeight="1" x14ac:dyDescent="0.25">
      <c r="A333" s="1"/>
      <c r="B333" s="1"/>
      <c r="C333" s="3"/>
      <c r="D333" s="6"/>
      <c r="E333" s="6"/>
      <c r="F333" s="7"/>
      <c r="G333" s="7"/>
      <c r="H333" s="7"/>
      <c r="I333" s="7"/>
      <c r="J333" s="7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hidden="1" customHeight="1" x14ac:dyDescent="0.25">
      <c r="A334" s="1"/>
      <c r="B334" s="1"/>
      <c r="C334" s="3"/>
      <c r="D334" s="6"/>
      <c r="E334" s="6"/>
      <c r="F334" s="7"/>
      <c r="G334" s="7"/>
      <c r="H334" s="7"/>
      <c r="I334" s="7"/>
      <c r="J334" s="7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hidden="1" customHeight="1" x14ac:dyDescent="0.25">
      <c r="A335" s="1"/>
      <c r="B335" s="1"/>
      <c r="C335" s="3"/>
      <c r="D335" s="6"/>
      <c r="E335" s="6"/>
      <c r="F335" s="7"/>
      <c r="G335" s="7"/>
      <c r="H335" s="7"/>
      <c r="I335" s="7"/>
      <c r="J335" s="7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hidden="1" customHeight="1" x14ac:dyDescent="0.25">
      <c r="A336" s="1"/>
      <c r="B336" s="1"/>
      <c r="C336" s="3"/>
      <c r="D336" s="6"/>
      <c r="E336" s="6"/>
      <c r="F336" s="7"/>
      <c r="G336" s="7"/>
      <c r="H336" s="7"/>
      <c r="I336" s="7"/>
      <c r="J336" s="7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hidden="1" customHeight="1" x14ac:dyDescent="0.25">
      <c r="A337" s="1"/>
      <c r="B337" s="1"/>
      <c r="C337" s="3"/>
      <c r="D337" s="6"/>
      <c r="E337" s="6"/>
      <c r="F337" s="7"/>
      <c r="G337" s="7"/>
      <c r="H337" s="7"/>
      <c r="I337" s="7"/>
      <c r="J337" s="7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hidden="1" customHeight="1" x14ac:dyDescent="0.25">
      <c r="A338" s="1"/>
      <c r="B338" s="1"/>
      <c r="C338" s="3"/>
      <c r="D338" s="6"/>
      <c r="E338" s="6"/>
      <c r="F338" s="7"/>
      <c r="G338" s="7"/>
      <c r="H338" s="7"/>
      <c r="I338" s="7"/>
      <c r="J338" s="7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hidden="1" customHeight="1" x14ac:dyDescent="0.25">
      <c r="A339" s="1"/>
      <c r="B339" s="1"/>
      <c r="C339" s="3"/>
      <c r="D339" s="6"/>
      <c r="E339" s="6"/>
      <c r="F339" s="7"/>
      <c r="G339" s="7"/>
      <c r="H339" s="7"/>
      <c r="I339" s="7"/>
      <c r="J339" s="7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hidden="1" customHeight="1" x14ac:dyDescent="0.25">
      <c r="A340" s="1"/>
      <c r="B340" s="1"/>
      <c r="C340" s="3"/>
      <c r="D340" s="6"/>
      <c r="E340" s="6"/>
      <c r="F340" s="7"/>
      <c r="G340" s="7"/>
      <c r="H340" s="7"/>
      <c r="I340" s="7"/>
      <c r="J340" s="7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hidden="1" customHeight="1" x14ac:dyDescent="0.25">
      <c r="A341" s="1"/>
      <c r="B341" s="1"/>
      <c r="C341" s="3"/>
      <c r="D341" s="6"/>
      <c r="E341" s="6"/>
      <c r="F341" s="7"/>
      <c r="G341" s="7"/>
      <c r="H341" s="7"/>
      <c r="I341" s="7"/>
      <c r="J341" s="7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hidden="1" customHeight="1" x14ac:dyDescent="0.25">
      <c r="A342" s="1"/>
      <c r="B342" s="1"/>
      <c r="C342" s="3"/>
      <c r="D342" s="6"/>
      <c r="E342" s="6"/>
      <c r="F342" s="7"/>
      <c r="G342" s="7"/>
      <c r="H342" s="7"/>
      <c r="I342" s="7"/>
      <c r="J342" s="7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hidden="1" customHeight="1" x14ac:dyDescent="0.25">
      <c r="A343" s="1"/>
      <c r="B343" s="1"/>
      <c r="C343" s="3"/>
      <c r="D343" s="6"/>
      <c r="E343" s="6"/>
      <c r="F343" s="7"/>
      <c r="G343" s="7"/>
      <c r="H343" s="7"/>
      <c r="I343" s="7"/>
      <c r="J343" s="7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hidden="1" customHeight="1" x14ac:dyDescent="0.25">
      <c r="A344" s="1"/>
      <c r="B344" s="1"/>
      <c r="C344" s="3"/>
      <c r="D344" s="6"/>
      <c r="E344" s="6"/>
      <c r="F344" s="7"/>
      <c r="G344" s="7"/>
      <c r="H344" s="7"/>
      <c r="I344" s="7"/>
      <c r="J344" s="7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hidden="1" customHeight="1" x14ac:dyDescent="0.25">
      <c r="A345" s="1"/>
      <c r="B345" s="1"/>
      <c r="C345" s="3"/>
      <c r="D345" s="6"/>
      <c r="E345" s="6"/>
      <c r="F345" s="7"/>
      <c r="G345" s="7"/>
      <c r="H345" s="7"/>
      <c r="I345" s="7"/>
      <c r="J345" s="7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hidden="1" customHeight="1" x14ac:dyDescent="0.25">
      <c r="A346" s="1"/>
      <c r="B346" s="1"/>
      <c r="C346" s="3"/>
      <c r="D346" s="6"/>
      <c r="E346" s="6"/>
      <c r="F346" s="7"/>
      <c r="G346" s="7"/>
      <c r="H346" s="7"/>
      <c r="I346" s="7"/>
      <c r="J346" s="7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hidden="1" customHeight="1" x14ac:dyDescent="0.25">
      <c r="A347" s="1"/>
      <c r="B347" s="1"/>
      <c r="C347" s="3"/>
      <c r="D347" s="6"/>
      <c r="E347" s="6"/>
      <c r="F347" s="7"/>
      <c r="G347" s="7"/>
      <c r="H347" s="7"/>
      <c r="I347" s="7"/>
      <c r="J347" s="7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hidden="1" customHeight="1" x14ac:dyDescent="0.25">
      <c r="A348" s="1"/>
      <c r="B348" s="1"/>
      <c r="C348" s="3"/>
      <c r="D348" s="6"/>
      <c r="E348" s="6"/>
      <c r="F348" s="7"/>
      <c r="G348" s="7"/>
      <c r="H348" s="7"/>
      <c r="I348" s="7"/>
      <c r="J348" s="7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hidden="1" customHeight="1" x14ac:dyDescent="0.25">
      <c r="A349" s="1"/>
      <c r="B349" s="1"/>
      <c r="C349" s="3"/>
      <c r="D349" s="6"/>
      <c r="E349" s="6"/>
      <c r="F349" s="7"/>
      <c r="G349" s="7"/>
      <c r="H349" s="7"/>
      <c r="I349" s="7"/>
      <c r="J349" s="7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hidden="1" customHeight="1" x14ac:dyDescent="0.25">
      <c r="A350" s="1"/>
      <c r="B350" s="1"/>
      <c r="C350" s="3"/>
      <c r="D350" s="6"/>
      <c r="E350" s="6"/>
      <c r="F350" s="7"/>
      <c r="G350" s="7"/>
      <c r="H350" s="7"/>
      <c r="I350" s="7"/>
      <c r="J350" s="7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hidden="1" customHeight="1" x14ac:dyDescent="0.25">
      <c r="A351" s="1"/>
      <c r="B351" s="1"/>
      <c r="C351" s="3"/>
      <c r="D351" s="6"/>
      <c r="E351" s="6"/>
      <c r="F351" s="7"/>
      <c r="G351" s="7"/>
      <c r="H351" s="7"/>
      <c r="I351" s="7"/>
      <c r="J351" s="7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hidden="1" customHeight="1" x14ac:dyDescent="0.25">
      <c r="A352" s="1"/>
      <c r="B352" s="1"/>
      <c r="C352" s="3"/>
      <c r="D352" s="6"/>
      <c r="E352" s="6"/>
      <c r="F352" s="7"/>
      <c r="G352" s="7"/>
      <c r="H352" s="7"/>
      <c r="I352" s="7"/>
      <c r="J352" s="7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hidden="1" customHeight="1" x14ac:dyDescent="0.25">
      <c r="A353" s="1"/>
      <c r="B353" s="1"/>
      <c r="C353" s="3"/>
      <c r="D353" s="6"/>
      <c r="E353" s="6"/>
      <c r="F353" s="7"/>
      <c r="G353" s="7"/>
      <c r="H353" s="7"/>
      <c r="I353" s="7"/>
      <c r="J353" s="7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hidden="1" customHeight="1" x14ac:dyDescent="0.25">
      <c r="A354" s="1"/>
      <c r="B354" s="1"/>
      <c r="C354" s="3"/>
      <c r="D354" s="6"/>
      <c r="E354" s="6"/>
      <c r="F354" s="7"/>
      <c r="G354" s="7"/>
      <c r="H354" s="7"/>
      <c r="I354" s="7"/>
      <c r="J354" s="7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hidden="1" customHeight="1" x14ac:dyDescent="0.25">
      <c r="A355" s="1"/>
      <c r="B355" s="1"/>
      <c r="C355" s="3"/>
      <c r="D355" s="6"/>
      <c r="E355" s="6"/>
      <c r="F355" s="7"/>
      <c r="G355" s="7"/>
      <c r="H355" s="7"/>
      <c r="I355" s="7"/>
      <c r="J355" s="7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hidden="1" customHeight="1" x14ac:dyDescent="0.25">
      <c r="A356" s="1"/>
      <c r="B356" s="1"/>
      <c r="C356" s="3"/>
      <c r="D356" s="6"/>
      <c r="E356" s="6"/>
      <c r="F356" s="7"/>
      <c r="G356" s="7"/>
      <c r="H356" s="7"/>
      <c r="I356" s="7"/>
      <c r="J356" s="7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hidden="1" customHeight="1" x14ac:dyDescent="0.25">
      <c r="A357" s="1"/>
      <c r="B357" s="1"/>
      <c r="C357" s="3"/>
      <c r="D357" s="6"/>
      <c r="E357" s="6"/>
      <c r="F357" s="7"/>
      <c r="G357" s="7"/>
      <c r="H357" s="7"/>
      <c r="I357" s="7"/>
      <c r="J357" s="7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hidden="1" customHeight="1" x14ac:dyDescent="0.25">
      <c r="A358" s="1"/>
      <c r="B358" s="1"/>
      <c r="C358" s="3"/>
      <c r="D358" s="6"/>
      <c r="E358" s="6"/>
      <c r="F358" s="7"/>
      <c r="G358" s="7"/>
      <c r="H358" s="7"/>
      <c r="I358" s="7"/>
      <c r="J358" s="7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hidden="1" customHeight="1" x14ac:dyDescent="0.25">
      <c r="A359" s="1"/>
      <c r="B359" s="1"/>
      <c r="C359" s="3"/>
      <c r="D359" s="6"/>
      <c r="E359" s="6"/>
      <c r="F359" s="7"/>
      <c r="G359" s="7"/>
      <c r="H359" s="7"/>
      <c r="I359" s="7"/>
      <c r="J359" s="7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hidden="1" customHeight="1" x14ac:dyDescent="0.25">
      <c r="A360" s="1"/>
      <c r="B360" s="1"/>
      <c r="C360" s="3"/>
      <c r="D360" s="6"/>
      <c r="E360" s="6"/>
      <c r="F360" s="7"/>
      <c r="G360" s="7"/>
      <c r="H360" s="7"/>
      <c r="I360" s="7"/>
      <c r="J360" s="7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hidden="1" customHeight="1" x14ac:dyDescent="0.25">
      <c r="A361" s="1"/>
      <c r="B361" s="1"/>
      <c r="C361" s="3"/>
      <c r="D361" s="6"/>
      <c r="E361" s="6"/>
      <c r="F361" s="7"/>
      <c r="G361" s="7"/>
      <c r="H361" s="7"/>
      <c r="I361" s="7"/>
      <c r="J361" s="7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hidden="1" customHeight="1" x14ac:dyDescent="0.25">
      <c r="A362" s="1"/>
      <c r="B362" s="1"/>
      <c r="C362" s="3"/>
      <c r="D362" s="6"/>
      <c r="E362" s="6"/>
      <c r="F362" s="7"/>
      <c r="G362" s="7"/>
      <c r="H362" s="7"/>
      <c r="I362" s="7"/>
      <c r="J362" s="7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hidden="1" customHeight="1" x14ac:dyDescent="0.25">
      <c r="A363" s="1"/>
      <c r="B363" s="1"/>
      <c r="C363" s="3"/>
      <c r="D363" s="6"/>
      <c r="E363" s="6"/>
      <c r="F363" s="7"/>
      <c r="G363" s="7"/>
      <c r="H363" s="7"/>
      <c r="I363" s="7"/>
      <c r="J363" s="7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hidden="1" customHeight="1" x14ac:dyDescent="0.25">
      <c r="A364" s="1"/>
      <c r="B364" s="1"/>
      <c r="C364" s="3"/>
      <c r="D364" s="6"/>
      <c r="E364" s="6"/>
      <c r="F364" s="7"/>
      <c r="G364" s="7"/>
      <c r="H364" s="7"/>
      <c r="I364" s="7"/>
      <c r="J364" s="7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hidden="1" customHeight="1" x14ac:dyDescent="0.25">
      <c r="A365" s="1"/>
      <c r="B365" s="1"/>
      <c r="C365" s="3"/>
      <c r="D365" s="6"/>
      <c r="E365" s="6"/>
      <c r="F365" s="7"/>
      <c r="G365" s="7"/>
      <c r="H365" s="7"/>
      <c r="I365" s="7"/>
      <c r="J365" s="7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hidden="1" customHeight="1" x14ac:dyDescent="0.25">
      <c r="A366" s="1"/>
      <c r="B366" s="1"/>
      <c r="C366" s="3"/>
      <c r="D366" s="6"/>
      <c r="E366" s="6"/>
      <c r="F366" s="7"/>
      <c r="G366" s="7"/>
      <c r="H366" s="7"/>
      <c r="I366" s="7"/>
      <c r="J366" s="7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hidden="1" customHeight="1" x14ac:dyDescent="0.25">
      <c r="A367" s="1"/>
      <c r="B367" s="1"/>
      <c r="C367" s="3"/>
      <c r="D367" s="6"/>
      <c r="E367" s="6"/>
      <c r="F367" s="7"/>
      <c r="G367" s="7"/>
      <c r="H367" s="7"/>
      <c r="I367" s="7"/>
      <c r="J367" s="7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hidden="1" customHeight="1" x14ac:dyDescent="0.25">
      <c r="A368" s="1"/>
      <c r="B368" s="1"/>
      <c r="C368" s="3"/>
      <c r="D368" s="6"/>
      <c r="E368" s="6"/>
      <c r="F368" s="7"/>
      <c r="G368" s="7"/>
      <c r="H368" s="7"/>
      <c r="I368" s="7"/>
      <c r="J368" s="7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hidden="1" customHeight="1" x14ac:dyDescent="0.25">
      <c r="A369" s="1"/>
      <c r="B369" s="1"/>
      <c r="C369" s="3"/>
      <c r="D369" s="6"/>
      <c r="E369" s="6"/>
      <c r="F369" s="7"/>
      <c r="G369" s="7"/>
      <c r="H369" s="7"/>
      <c r="I369" s="7"/>
      <c r="J369" s="7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hidden="1" customHeight="1" x14ac:dyDescent="0.25">
      <c r="A370" s="1"/>
      <c r="B370" s="1"/>
      <c r="C370" s="3"/>
      <c r="D370" s="6"/>
      <c r="E370" s="6"/>
      <c r="F370" s="7"/>
      <c r="G370" s="7"/>
      <c r="H370" s="7"/>
      <c r="I370" s="7"/>
      <c r="J370" s="7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hidden="1" customHeight="1" x14ac:dyDescent="0.25">
      <c r="A371" s="1"/>
      <c r="B371" s="1"/>
      <c r="C371" s="3"/>
      <c r="D371" s="6"/>
      <c r="E371" s="6"/>
      <c r="F371" s="7"/>
      <c r="G371" s="7"/>
      <c r="H371" s="7"/>
      <c r="I371" s="7"/>
      <c r="J371" s="7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hidden="1" customHeight="1" x14ac:dyDescent="0.25">
      <c r="A372" s="1"/>
      <c r="B372" s="1"/>
      <c r="C372" s="3"/>
      <c r="D372" s="6"/>
      <c r="E372" s="6"/>
      <c r="F372" s="7"/>
      <c r="G372" s="7"/>
      <c r="H372" s="7"/>
      <c r="I372" s="7"/>
      <c r="J372" s="7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hidden="1" customHeight="1" x14ac:dyDescent="0.25">
      <c r="A373" s="1"/>
      <c r="B373" s="1"/>
      <c r="C373" s="3"/>
      <c r="D373" s="6"/>
      <c r="E373" s="6"/>
      <c r="F373" s="7"/>
      <c r="G373" s="7"/>
      <c r="H373" s="7"/>
      <c r="I373" s="7"/>
      <c r="J373" s="7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hidden="1" customHeight="1" x14ac:dyDescent="0.25">
      <c r="A374" s="1"/>
      <c r="B374" s="1"/>
      <c r="C374" s="3"/>
      <c r="D374" s="6"/>
      <c r="E374" s="6"/>
      <c r="F374" s="7"/>
      <c r="G374" s="7"/>
      <c r="H374" s="7"/>
      <c r="I374" s="7"/>
      <c r="J374" s="7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hidden="1" customHeight="1" x14ac:dyDescent="0.25">
      <c r="A375" s="1"/>
      <c r="B375" s="1"/>
      <c r="C375" s="3"/>
      <c r="D375" s="6"/>
      <c r="E375" s="6"/>
      <c r="F375" s="7"/>
      <c r="G375" s="7"/>
      <c r="H375" s="7"/>
      <c r="I375" s="7"/>
      <c r="J375" s="7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hidden="1" customHeight="1" x14ac:dyDescent="0.25">
      <c r="A376" s="1"/>
      <c r="B376" s="1"/>
      <c r="C376" s="3"/>
      <c r="D376" s="6"/>
      <c r="E376" s="6"/>
      <c r="F376" s="7"/>
      <c r="G376" s="7"/>
      <c r="H376" s="7"/>
      <c r="I376" s="7"/>
      <c r="J376" s="7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hidden="1" customHeight="1" x14ac:dyDescent="0.25">
      <c r="A377" s="1"/>
      <c r="B377" s="1"/>
      <c r="C377" s="3"/>
      <c r="D377" s="6"/>
      <c r="E377" s="6"/>
      <c r="F377" s="7"/>
      <c r="G377" s="7"/>
      <c r="H377" s="7"/>
      <c r="I377" s="7"/>
      <c r="J377" s="7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hidden="1" customHeight="1" x14ac:dyDescent="0.25">
      <c r="A378" s="1"/>
      <c r="B378" s="1"/>
      <c r="C378" s="3"/>
      <c r="D378" s="6"/>
      <c r="E378" s="6"/>
      <c r="F378" s="7"/>
      <c r="G378" s="7"/>
      <c r="H378" s="7"/>
      <c r="I378" s="7"/>
      <c r="J378" s="7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hidden="1" customHeight="1" x14ac:dyDescent="0.25">
      <c r="A379" s="1"/>
      <c r="B379" s="1"/>
      <c r="C379" s="3"/>
      <c r="D379" s="6"/>
      <c r="E379" s="6"/>
      <c r="F379" s="7"/>
      <c r="G379" s="7"/>
      <c r="H379" s="7"/>
      <c r="I379" s="7"/>
      <c r="J379" s="7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hidden="1" customHeight="1" x14ac:dyDescent="0.25">
      <c r="A380" s="1"/>
      <c r="B380" s="1"/>
      <c r="C380" s="3"/>
      <c r="D380" s="6"/>
      <c r="E380" s="6"/>
      <c r="F380" s="7"/>
      <c r="G380" s="7"/>
      <c r="H380" s="7"/>
      <c r="I380" s="7"/>
      <c r="J380" s="7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hidden="1" customHeight="1" x14ac:dyDescent="0.25">
      <c r="A381" s="1"/>
      <c r="B381" s="1"/>
      <c r="C381" s="3"/>
      <c r="D381" s="6"/>
      <c r="E381" s="6"/>
      <c r="F381" s="7"/>
      <c r="G381" s="7"/>
      <c r="H381" s="7"/>
      <c r="I381" s="7"/>
      <c r="J381" s="7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hidden="1" customHeight="1" x14ac:dyDescent="0.25">
      <c r="A382" s="1"/>
      <c r="B382" s="1"/>
      <c r="C382" s="3"/>
      <c r="D382" s="6"/>
      <c r="E382" s="6"/>
      <c r="F382" s="7"/>
      <c r="G382" s="7"/>
      <c r="H382" s="7"/>
      <c r="I382" s="7"/>
      <c r="J382" s="7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hidden="1" customHeight="1" x14ac:dyDescent="0.25">
      <c r="A383" s="1"/>
      <c r="B383" s="1"/>
      <c r="C383" s="3"/>
      <c r="D383" s="6"/>
      <c r="E383" s="6"/>
      <c r="F383" s="7"/>
      <c r="G383" s="7"/>
      <c r="H383" s="7"/>
      <c r="I383" s="7"/>
      <c r="J383" s="7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hidden="1" customHeight="1" x14ac:dyDescent="0.25">
      <c r="A384" s="1"/>
      <c r="B384" s="1"/>
      <c r="C384" s="3"/>
      <c r="D384" s="6"/>
      <c r="E384" s="6"/>
      <c r="F384" s="7"/>
      <c r="G384" s="7"/>
      <c r="H384" s="7"/>
      <c r="I384" s="7"/>
      <c r="J384" s="7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hidden="1" customHeight="1" x14ac:dyDescent="0.25">
      <c r="A385" s="1"/>
      <c r="B385" s="1"/>
      <c r="C385" s="3"/>
      <c r="D385" s="6"/>
      <c r="E385" s="6"/>
      <c r="F385" s="7"/>
      <c r="G385" s="7"/>
      <c r="H385" s="7"/>
      <c r="I385" s="7"/>
      <c r="J385" s="7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hidden="1" customHeight="1" x14ac:dyDescent="0.25">
      <c r="A386" s="1"/>
      <c r="B386" s="1"/>
      <c r="C386" s="3"/>
      <c r="D386" s="6"/>
      <c r="E386" s="6"/>
      <c r="F386" s="7"/>
      <c r="G386" s="7"/>
      <c r="H386" s="7"/>
      <c r="I386" s="7"/>
      <c r="J386" s="7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hidden="1" customHeight="1" x14ac:dyDescent="0.25">
      <c r="A387" s="1"/>
      <c r="B387" s="1"/>
      <c r="C387" s="3"/>
      <c r="D387" s="6"/>
      <c r="E387" s="6"/>
      <c r="F387" s="7"/>
      <c r="G387" s="7"/>
      <c r="H387" s="7"/>
      <c r="I387" s="7"/>
      <c r="J387" s="7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hidden="1" customHeight="1" x14ac:dyDescent="0.25">
      <c r="A388" s="1"/>
      <c r="B388" s="1"/>
      <c r="C388" s="3"/>
      <c r="D388" s="6"/>
      <c r="E388" s="6"/>
      <c r="F388" s="7"/>
      <c r="G388" s="7"/>
      <c r="H388" s="7"/>
      <c r="I388" s="7"/>
      <c r="J388" s="7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hidden="1" customHeight="1" x14ac:dyDescent="0.25">
      <c r="A389" s="1"/>
      <c r="B389" s="1"/>
      <c r="C389" s="3"/>
      <c r="D389" s="6"/>
      <c r="E389" s="6"/>
      <c r="F389" s="7"/>
      <c r="G389" s="7"/>
      <c r="H389" s="7"/>
      <c r="I389" s="7"/>
      <c r="J389" s="7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hidden="1" customHeight="1" x14ac:dyDescent="0.25">
      <c r="A390" s="1"/>
      <c r="B390" s="1"/>
      <c r="C390" s="3"/>
      <c r="D390" s="6"/>
      <c r="E390" s="6"/>
      <c r="F390" s="7"/>
      <c r="G390" s="7"/>
      <c r="H390" s="7"/>
      <c r="I390" s="7"/>
      <c r="J390" s="7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hidden="1" customHeight="1" x14ac:dyDescent="0.25">
      <c r="A391" s="1"/>
      <c r="B391" s="1"/>
      <c r="C391" s="3"/>
      <c r="D391" s="6"/>
      <c r="E391" s="6"/>
      <c r="F391" s="7"/>
      <c r="G391" s="7"/>
      <c r="H391" s="7"/>
      <c r="I391" s="7"/>
      <c r="J391" s="7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hidden="1" customHeight="1" x14ac:dyDescent="0.25">
      <c r="A392" s="1"/>
      <c r="B392" s="1"/>
      <c r="C392" s="3"/>
      <c r="D392" s="6"/>
      <c r="E392" s="6"/>
      <c r="F392" s="7"/>
      <c r="G392" s="7"/>
      <c r="H392" s="7"/>
      <c r="I392" s="7"/>
      <c r="J392" s="7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hidden="1" customHeight="1" x14ac:dyDescent="0.25">
      <c r="A393" s="1"/>
      <c r="B393" s="1"/>
      <c r="C393" s="3"/>
      <c r="D393" s="6"/>
      <c r="E393" s="6"/>
      <c r="F393" s="7"/>
      <c r="G393" s="7"/>
      <c r="H393" s="7"/>
      <c r="I393" s="7"/>
      <c r="J393" s="7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hidden="1" customHeight="1" x14ac:dyDescent="0.25">
      <c r="A394" s="1"/>
      <c r="B394" s="1"/>
      <c r="C394" s="3"/>
      <c r="D394" s="6"/>
      <c r="E394" s="6"/>
      <c r="F394" s="7"/>
      <c r="G394" s="7"/>
      <c r="H394" s="7"/>
      <c r="I394" s="7"/>
      <c r="J394" s="7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hidden="1" customHeight="1" x14ac:dyDescent="0.25">
      <c r="A395" s="1"/>
      <c r="B395" s="1"/>
      <c r="C395" s="3"/>
      <c r="D395" s="6"/>
      <c r="E395" s="6"/>
      <c r="F395" s="7"/>
      <c r="G395" s="7"/>
      <c r="H395" s="7"/>
      <c r="I395" s="7"/>
      <c r="J395" s="7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hidden="1" customHeight="1" x14ac:dyDescent="0.25">
      <c r="A396" s="1"/>
      <c r="B396" s="1"/>
      <c r="C396" s="3"/>
      <c r="D396" s="6"/>
      <c r="E396" s="6"/>
      <c r="F396" s="7"/>
      <c r="G396" s="7"/>
      <c r="H396" s="7"/>
      <c r="I396" s="7"/>
      <c r="J396" s="7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hidden="1" customHeight="1" x14ac:dyDescent="0.25">
      <c r="A397" s="1"/>
      <c r="B397" s="1"/>
      <c r="C397" s="3"/>
      <c r="D397" s="6"/>
      <c r="E397" s="6"/>
      <c r="F397" s="7"/>
      <c r="G397" s="7"/>
      <c r="H397" s="7"/>
      <c r="I397" s="7"/>
      <c r="J397" s="7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hidden="1" customHeight="1" x14ac:dyDescent="0.25">
      <c r="A398" s="1"/>
      <c r="B398" s="1"/>
      <c r="C398" s="3"/>
      <c r="D398" s="6"/>
      <c r="E398" s="6"/>
      <c r="F398" s="7"/>
      <c r="G398" s="7"/>
      <c r="H398" s="7"/>
      <c r="I398" s="7"/>
      <c r="J398" s="7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hidden="1" customHeight="1" x14ac:dyDescent="0.25">
      <c r="A399" s="1"/>
      <c r="B399" s="1"/>
      <c r="C399" s="3"/>
      <c r="D399" s="6"/>
      <c r="E399" s="6"/>
      <c r="F399" s="7"/>
      <c r="G399" s="7"/>
      <c r="H399" s="7"/>
      <c r="I399" s="7"/>
      <c r="J399" s="7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hidden="1" customHeight="1" x14ac:dyDescent="0.25">
      <c r="A400" s="1"/>
      <c r="B400" s="1"/>
      <c r="C400" s="3"/>
      <c r="D400" s="6"/>
      <c r="E400" s="6"/>
      <c r="F400" s="7"/>
      <c r="G400" s="7"/>
      <c r="H400" s="7"/>
      <c r="I400" s="7"/>
      <c r="J400" s="7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hidden="1" customHeight="1" x14ac:dyDescent="0.25">
      <c r="A401" s="1"/>
      <c r="B401" s="1"/>
      <c r="C401" s="3"/>
      <c r="D401" s="6"/>
      <c r="E401" s="6"/>
      <c r="F401" s="7"/>
      <c r="G401" s="7"/>
      <c r="H401" s="7"/>
      <c r="I401" s="7"/>
      <c r="J401" s="7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hidden="1" customHeight="1" x14ac:dyDescent="0.25">
      <c r="A402" s="1"/>
      <c r="B402" s="1"/>
      <c r="C402" s="3"/>
      <c r="D402" s="6"/>
      <c r="E402" s="6"/>
      <c r="F402" s="7"/>
      <c r="G402" s="7"/>
      <c r="H402" s="7"/>
      <c r="I402" s="7"/>
      <c r="J402" s="7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hidden="1" customHeight="1" x14ac:dyDescent="0.25">
      <c r="A403" s="1"/>
      <c r="B403" s="1"/>
      <c r="C403" s="3"/>
      <c r="D403" s="6"/>
      <c r="E403" s="6"/>
      <c r="F403" s="7"/>
      <c r="G403" s="7"/>
      <c r="H403" s="7"/>
      <c r="I403" s="7"/>
      <c r="J403" s="7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hidden="1" customHeight="1" x14ac:dyDescent="0.25">
      <c r="A404" s="1"/>
      <c r="B404" s="1"/>
      <c r="C404" s="3"/>
      <c r="D404" s="6"/>
      <c r="E404" s="6"/>
      <c r="F404" s="7"/>
      <c r="G404" s="7"/>
      <c r="H404" s="7"/>
      <c r="I404" s="7"/>
      <c r="J404" s="7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hidden="1" customHeight="1" x14ac:dyDescent="0.25">
      <c r="A405" s="1"/>
      <c r="B405" s="1"/>
      <c r="C405" s="3"/>
      <c r="D405" s="6"/>
      <c r="E405" s="6"/>
      <c r="F405" s="7"/>
      <c r="G405" s="7"/>
      <c r="H405" s="7"/>
      <c r="I405" s="7"/>
      <c r="J405" s="7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hidden="1" customHeight="1" x14ac:dyDescent="0.25">
      <c r="A406" s="1"/>
      <c r="B406" s="1"/>
      <c r="C406" s="3"/>
      <c r="D406" s="6"/>
      <c r="E406" s="6"/>
      <c r="F406" s="7"/>
      <c r="G406" s="7"/>
      <c r="H406" s="7"/>
      <c r="I406" s="7"/>
      <c r="J406" s="7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hidden="1" customHeight="1" x14ac:dyDescent="0.25">
      <c r="A407" s="1"/>
      <c r="B407" s="1"/>
      <c r="C407" s="3"/>
      <c r="D407" s="6"/>
      <c r="E407" s="6"/>
      <c r="F407" s="7"/>
      <c r="G407" s="7"/>
      <c r="H407" s="7"/>
      <c r="I407" s="7"/>
      <c r="J407" s="7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hidden="1" customHeight="1" x14ac:dyDescent="0.25">
      <c r="A408" s="1"/>
      <c r="B408" s="1"/>
      <c r="C408" s="3"/>
      <c r="D408" s="6"/>
      <c r="E408" s="6"/>
      <c r="F408" s="7"/>
      <c r="G408" s="7"/>
      <c r="H408" s="7"/>
      <c r="I408" s="7"/>
      <c r="J408" s="7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hidden="1" customHeight="1" x14ac:dyDescent="0.25">
      <c r="A409" s="1"/>
      <c r="B409" s="1"/>
      <c r="C409" s="3"/>
      <c r="D409" s="6"/>
      <c r="E409" s="6"/>
      <c r="F409" s="7"/>
      <c r="G409" s="7"/>
      <c r="H409" s="7"/>
      <c r="I409" s="7"/>
      <c r="J409" s="7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hidden="1" customHeight="1" x14ac:dyDescent="0.25">
      <c r="A410" s="1"/>
      <c r="B410" s="1"/>
      <c r="C410" s="3"/>
      <c r="D410" s="6"/>
      <c r="E410" s="6"/>
      <c r="F410" s="7"/>
      <c r="G410" s="7"/>
      <c r="H410" s="7"/>
      <c r="I410" s="7"/>
      <c r="J410" s="7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hidden="1" customHeight="1" x14ac:dyDescent="0.25">
      <c r="A411" s="1"/>
      <c r="B411" s="1"/>
      <c r="C411" s="3"/>
      <c r="D411" s="6"/>
      <c r="E411" s="6"/>
      <c r="F411" s="7"/>
      <c r="G411" s="7"/>
      <c r="H411" s="7"/>
      <c r="I411" s="7"/>
      <c r="J411" s="7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hidden="1" customHeight="1" x14ac:dyDescent="0.25">
      <c r="A412" s="1"/>
      <c r="B412" s="1"/>
      <c r="C412" s="3"/>
      <c r="D412" s="6"/>
      <c r="E412" s="6"/>
      <c r="F412" s="7"/>
      <c r="G412" s="7"/>
      <c r="H412" s="7"/>
      <c r="I412" s="7"/>
      <c r="J412" s="7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hidden="1" customHeight="1" x14ac:dyDescent="0.25">
      <c r="A413" s="1"/>
      <c r="B413" s="1"/>
      <c r="C413" s="3"/>
      <c r="D413" s="6"/>
      <c r="E413" s="6"/>
      <c r="F413" s="7"/>
      <c r="G413" s="7"/>
      <c r="H413" s="7"/>
      <c r="I413" s="7"/>
      <c r="J413" s="7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hidden="1" customHeight="1" x14ac:dyDescent="0.25">
      <c r="A414" s="1"/>
      <c r="B414" s="1"/>
      <c r="C414" s="3"/>
      <c r="D414" s="6"/>
      <c r="E414" s="6"/>
      <c r="F414" s="7"/>
      <c r="G414" s="7"/>
      <c r="H414" s="7"/>
      <c r="I414" s="7"/>
      <c r="J414" s="7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hidden="1" customHeight="1" x14ac:dyDescent="0.25">
      <c r="A415" s="1"/>
      <c r="B415" s="1"/>
      <c r="C415" s="3"/>
      <c r="D415" s="6"/>
      <c r="E415" s="6"/>
      <c r="F415" s="7"/>
      <c r="G415" s="7"/>
      <c r="H415" s="7"/>
      <c r="I415" s="7"/>
      <c r="J415" s="7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hidden="1" customHeight="1" x14ac:dyDescent="0.25">
      <c r="A416" s="1"/>
      <c r="B416" s="1"/>
      <c r="C416" s="3"/>
      <c r="D416" s="6"/>
      <c r="E416" s="6"/>
      <c r="F416" s="7"/>
      <c r="G416" s="7"/>
      <c r="H416" s="7"/>
      <c r="I416" s="7"/>
      <c r="J416" s="7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hidden="1" customHeight="1" x14ac:dyDescent="0.25">
      <c r="A417" s="1"/>
      <c r="B417" s="1"/>
      <c r="C417" s="3"/>
      <c r="D417" s="6"/>
      <c r="E417" s="6"/>
      <c r="F417" s="7"/>
      <c r="G417" s="7"/>
      <c r="H417" s="7"/>
      <c r="I417" s="7"/>
      <c r="J417" s="7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hidden="1" customHeight="1" x14ac:dyDescent="0.25">
      <c r="A418" s="1"/>
      <c r="B418" s="1"/>
      <c r="C418" s="3"/>
      <c r="D418" s="6"/>
      <c r="E418" s="6"/>
      <c r="F418" s="7"/>
      <c r="G418" s="7"/>
      <c r="H418" s="7"/>
      <c r="I418" s="7"/>
      <c r="J418" s="7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hidden="1" customHeight="1" x14ac:dyDescent="0.25">
      <c r="A419" s="1"/>
      <c r="B419" s="1"/>
      <c r="C419" s="3"/>
      <c r="D419" s="6"/>
      <c r="E419" s="6"/>
      <c r="F419" s="7"/>
      <c r="G419" s="7"/>
      <c r="H419" s="7"/>
      <c r="I419" s="7"/>
      <c r="J419" s="7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hidden="1" customHeight="1" x14ac:dyDescent="0.25">
      <c r="A420" s="1"/>
      <c r="B420" s="1"/>
      <c r="C420" s="3"/>
      <c r="D420" s="6"/>
      <c r="E420" s="6"/>
      <c r="F420" s="7"/>
      <c r="G420" s="7"/>
      <c r="H420" s="7"/>
      <c r="I420" s="7"/>
      <c r="J420" s="7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hidden="1" customHeight="1" x14ac:dyDescent="0.25">
      <c r="A421" s="1"/>
      <c r="B421" s="1"/>
      <c r="C421" s="3"/>
      <c r="D421" s="6"/>
      <c r="E421" s="6"/>
      <c r="F421" s="7"/>
      <c r="G421" s="7"/>
      <c r="H421" s="7"/>
      <c r="I421" s="7"/>
      <c r="J421" s="7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hidden="1" customHeight="1" x14ac:dyDescent="0.25">
      <c r="A422" s="1"/>
      <c r="B422" s="1"/>
      <c r="C422" s="3"/>
      <c r="D422" s="6"/>
      <c r="E422" s="6"/>
      <c r="F422" s="7"/>
      <c r="G422" s="7"/>
      <c r="H422" s="7"/>
      <c r="I422" s="7"/>
      <c r="J422" s="7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hidden="1" customHeight="1" x14ac:dyDescent="0.25">
      <c r="A423" s="1"/>
      <c r="B423" s="1"/>
      <c r="C423" s="3"/>
      <c r="D423" s="6"/>
      <c r="E423" s="6"/>
      <c r="F423" s="7"/>
      <c r="G423" s="7"/>
      <c r="H423" s="7"/>
      <c r="I423" s="7"/>
      <c r="J423" s="7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hidden="1" customHeight="1" x14ac:dyDescent="0.25">
      <c r="A424" s="1"/>
      <c r="B424" s="1"/>
      <c r="C424" s="3"/>
      <c r="D424" s="6"/>
      <c r="E424" s="6"/>
      <c r="F424" s="7"/>
      <c r="G424" s="7"/>
      <c r="H424" s="7"/>
      <c r="I424" s="7"/>
      <c r="J424" s="7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hidden="1" customHeight="1" x14ac:dyDescent="0.25">
      <c r="A425" s="1"/>
      <c r="B425" s="1"/>
      <c r="C425" s="3"/>
      <c r="D425" s="6"/>
      <c r="E425" s="6"/>
      <c r="F425" s="7"/>
      <c r="G425" s="7"/>
      <c r="H425" s="7"/>
      <c r="I425" s="7"/>
      <c r="J425" s="7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hidden="1" customHeight="1" x14ac:dyDescent="0.25">
      <c r="A426" s="1"/>
      <c r="B426" s="1"/>
      <c r="C426" s="3"/>
      <c r="D426" s="6"/>
      <c r="E426" s="6"/>
      <c r="F426" s="7"/>
      <c r="G426" s="7"/>
      <c r="H426" s="7"/>
      <c r="I426" s="7"/>
      <c r="J426" s="7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hidden="1" customHeight="1" x14ac:dyDescent="0.25">
      <c r="A427" s="1"/>
      <c r="B427" s="1"/>
      <c r="C427" s="3"/>
      <c r="D427" s="6"/>
      <c r="E427" s="6"/>
      <c r="F427" s="7"/>
      <c r="G427" s="7"/>
      <c r="H427" s="7"/>
      <c r="I427" s="7"/>
      <c r="J427" s="7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hidden="1" customHeight="1" x14ac:dyDescent="0.25">
      <c r="A428" s="1"/>
      <c r="B428" s="1"/>
      <c r="C428" s="3"/>
      <c r="D428" s="6"/>
      <c r="E428" s="6"/>
      <c r="F428" s="7"/>
      <c r="G428" s="7"/>
      <c r="H428" s="7"/>
      <c r="I428" s="7"/>
      <c r="J428" s="7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hidden="1" customHeight="1" x14ac:dyDescent="0.25">
      <c r="A429" s="1"/>
      <c r="B429" s="1"/>
      <c r="C429" s="3"/>
      <c r="D429" s="6"/>
      <c r="E429" s="6"/>
      <c r="F429" s="7"/>
      <c r="G429" s="7"/>
      <c r="H429" s="7"/>
      <c r="I429" s="7"/>
      <c r="J429" s="7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hidden="1" customHeight="1" x14ac:dyDescent="0.25">
      <c r="A430" s="1"/>
      <c r="B430" s="1"/>
      <c r="C430" s="3"/>
      <c r="D430" s="6"/>
      <c r="E430" s="6"/>
      <c r="F430" s="7"/>
      <c r="G430" s="7"/>
      <c r="H430" s="7"/>
      <c r="I430" s="7"/>
      <c r="J430" s="7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hidden="1" customHeight="1" x14ac:dyDescent="0.25">
      <c r="A431" s="1"/>
      <c r="B431" s="1"/>
      <c r="C431" s="3"/>
      <c r="D431" s="6"/>
      <c r="E431" s="6"/>
      <c r="F431" s="7"/>
      <c r="G431" s="7"/>
      <c r="H431" s="7"/>
      <c r="I431" s="7"/>
      <c r="J431" s="7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hidden="1" customHeight="1" x14ac:dyDescent="0.25">
      <c r="A432" s="1"/>
      <c r="B432" s="1"/>
      <c r="C432" s="3"/>
      <c r="D432" s="6"/>
      <c r="E432" s="6"/>
      <c r="F432" s="7"/>
      <c r="G432" s="7"/>
      <c r="H432" s="7"/>
      <c r="I432" s="7"/>
      <c r="J432" s="7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hidden="1" customHeight="1" x14ac:dyDescent="0.25">
      <c r="A433" s="1"/>
      <c r="B433" s="1"/>
      <c r="C433" s="3"/>
      <c r="D433" s="6"/>
      <c r="E433" s="6"/>
      <c r="F433" s="7"/>
      <c r="G433" s="7"/>
      <c r="H433" s="7"/>
      <c r="I433" s="7"/>
      <c r="J433" s="7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hidden="1" customHeight="1" x14ac:dyDescent="0.25">
      <c r="A434" s="1"/>
      <c r="B434" s="1"/>
      <c r="C434" s="3"/>
      <c r="D434" s="6"/>
      <c r="E434" s="6"/>
      <c r="F434" s="7"/>
      <c r="G434" s="7"/>
      <c r="H434" s="7"/>
      <c r="I434" s="7"/>
      <c r="J434" s="7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hidden="1" customHeight="1" x14ac:dyDescent="0.25">
      <c r="A435" s="1"/>
      <c r="B435" s="1"/>
      <c r="C435" s="3"/>
      <c r="D435" s="6"/>
      <c r="E435" s="6"/>
      <c r="F435" s="7"/>
      <c r="G435" s="7"/>
      <c r="H435" s="7"/>
      <c r="I435" s="7"/>
      <c r="J435" s="7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hidden="1" customHeight="1" x14ac:dyDescent="0.25">
      <c r="A436" s="1"/>
      <c r="B436" s="1"/>
      <c r="C436" s="3"/>
      <c r="D436" s="6"/>
      <c r="E436" s="6"/>
      <c r="F436" s="7"/>
      <c r="G436" s="7"/>
      <c r="H436" s="7"/>
      <c r="I436" s="7"/>
      <c r="J436" s="7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hidden="1" customHeight="1" x14ac:dyDescent="0.25">
      <c r="A437" s="1"/>
      <c r="B437" s="1"/>
      <c r="C437" s="3"/>
      <c r="D437" s="6"/>
      <c r="E437" s="6"/>
      <c r="F437" s="7"/>
      <c r="G437" s="7"/>
      <c r="H437" s="7"/>
      <c r="I437" s="7"/>
      <c r="J437" s="7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hidden="1" customHeight="1" x14ac:dyDescent="0.25">
      <c r="A438" s="1"/>
      <c r="B438" s="1"/>
      <c r="C438" s="3"/>
      <c r="D438" s="6"/>
      <c r="E438" s="6"/>
      <c r="F438" s="7"/>
      <c r="G438" s="7"/>
      <c r="H438" s="7"/>
      <c r="I438" s="7"/>
      <c r="J438" s="7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hidden="1" customHeight="1" x14ac:dyDescent="0.25">
      <c r="A439" s="1"/>
      <c r="B439" s="1"/>
      <c r="C439" s="3"/>
      <c r="D439" s="6"/>
      <c r="E439" s="6"/>
      <c r="F439" s="7"/>
      <c r="G439" s="7"/>
      <c r="H439" s="7"/>
      <c r="I439" s="7"/>
      <c r="J439" s="7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hidden="1" customHeight="1" x14ac:dyDescent="0.25">
      <c r="A440" s="1"/>
      <c r="B440" s="1"/>
      <c r="C440" s="3"/>
      <c r="D440" s="6"/>
      <c r="E440" s="6"/>
      <c r="F440" s="7"/>
      <c r="G440" s="7"/>
      <c r="H440" s="7"/>
      <c r="I440" s="7"/>
      <c r="J440" s="7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hidden="1" customHeight="1" x14ac:dyDescent="0.25">
      <c r="A441" s="1"/>
      <c r="B441" s="1"/>
      <c r="C441" s="3"/>
      <c r="D441" s="6"/>
      <c r="E441" s="6"/>
      <c r="F441" s="7"/>
      <c r="G441" s="7"/>
      <c r="H441" s="7"/>
      <c r="I441" s="7"/>
      <c r="J441" s="7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hidden="1" customHeight="1" x14ac:dyDescent="0.25">
      <c r="A442" s="1"/>
      <c r="B442" s="1"/>
      <c r="C442" s="3"/>
      <c r="D442" s="6"/>
      <c r="E442" s="6"/>
      <c r="F442" s="7"/>
      <c r="G442" s="7"/>
      <c r="H442" s="7"/>
      <c r="I442" s="7"/>
      <c r="J442" s="7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hidden="1" customHeight="1" x14ac:dyDescent="0.25">
      <c r="A443" s="1"/>
      <c r="B443" s="1"/>
      <c r="C443" s="3"/>
      <c r="D443" s="6"/>
      <c r="E443" s="6"/>
      <c r="F443" s="7"/>
      <c r="G443" s="7"/>
      <c r="H443" s="7"/>
      <c r="I443" s="7"/>
      <c r="J443" s="7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hidden="1" customHeight="1" x14ac:dyDescent="0.25">
      <c r="A444" s="1"/>
      <c r="B444" s="1"/>
      <c r="C444" s="3"/>
      <c r="D444" s="6"/>
      <c r="E444" s="6"/>
      <c r="F444" s="7"/>
      <c r="G444" s="7"/>
      <c r="H444" s="7"/>
      <c r="I444" s="7"/>
      <c r="J444" s="7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hidden="1" customHeight="1" x14ac:dyDescent="0.25">
      <c r="A445" s="1"/>
      <c r="B445" s="1"/>
      <c r="C445" s="3"/>
      <c r="D445" s="6"/>
      <c r="E445" s="6"/>
      <c r="F445" s="7"/>
      <c r="G445" s="7"/>
      <c r="H445" s="7"/>
      <c r="I445" s="7"/>
      <c r="J445" s="7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hidden="1" customHeight="1" x14ac:dyDescent="0.25">
      <c r="A446" s="1"/>
      <c r="B446" s="1"/>
      <c r="C446" s="3"/>
      <c r="D446" s="6"/>
      <c r="E446" s="6"/>
      <c r="F446" s="7"/>
      <c r="G446" s="7"/>
      <c r="H446" s="7"/>
      <c r="I446" s="7"/>
      <c r="J446" s="7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hidden="1" customHeight="1" x14ac:dyDescent="0.25">
      <c r="A447" s="1"/>
      <c r="B447" s="1"/>
      <c r="C447" s="3"/>
      <c r="D447" s="6"/>
      <c r="E447" s="6"/>
      <c r="F447" s="7"/>
      <c r="G447" s="7"/>
      <c r="H447" s="7"/>
      <c r="I447" s="7"/>
      <c r="J447" s="7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hidden="1" customHeight="1" x14ac:dyDescent="0.25">
      <c r="A448" s="1"/>
      <c r="B448" s="1"/>
      <c r="C448" s="3"/>
      <c r="D448" s="6"/>
      <c r="E448" s="6"/>
      <c r="F448" s="7"/>
      <c r="G448" s="7"/>
      <c r="H448" s="7"/>
      <c r="I448" s="7"/>
      <c r="J448" s="7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hidden="1" customHeight="1" x14ac:dyDescent="0.25">
      <c r="A449" s="1"/>
      <c r="B449" s="1"/>
      <c r="C449" s="3"/>
      <c r="D449" s="6"/>
      <c r="E449" s="6"/>
      <c r="F449" s="7"/>
      <c r="G449" s="7"/>
      <c r="H449" s="7"/>
      <c r="I449" s="7"/>
      <c r="J449" s="7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hidden="1" customHeight="1" x14ac:dyDescent="0.25">
      <c r="A450" s="1"/>
      <c r="B450" s="1"/>
      <c r="C450" s="3"/>
      <c r="D450" s="6"/>
      <c r="E450" s="6"/>
      <c r="F450" s="7"/>
      <c r="G450" s="7"/>
      <c r="H450" s="7"/>
      <c r="I450" s="7"/>
      <c r="J450" s="7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hidden="1" customHeight="1" x14ac:dyDescent="0.25">
      <c r="A451" s="1"/>
      <c r="B451" s="1"/>
      <c r="C451" s="3"/>
      <c r="D451" s="6"/>
      <c r="E451" s="6"/>
      <c r="F451" s="7"/>
      <c r="G451" s="7"/>
      <c r="H451" s="7"/>
      <c r="I451" s="7"/>
      <c r="J451" s="7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hidden="1" customHeight="1" x14ac:dyDescent="0.25">
      <c r="A452" s="1"/>
      <c r="B452" s="1"/>
      <c r="C452" s="3"/>
      <c r="D452" s="6"/>
      <c r="E452" s="6"/>
      <c r="F452" s="7"/>
      <c r="G452" s="7"/>
      <c r="H452" s="7"/>
      <c r="I452" s="7"/>
      <c r="J452" s="7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hidden="1" customHeight="1" x14ac:dyDescent="0.25">
      <c r="A453" s="1"/>
      <c r="B453" s="1"/>
      <c r="C453" s="3"/>
      <c r="D453" s="6"/>
      <c r="E453" s="6"/>
      <c r="F453" s="7"/>
      <c r="G453" s="7"/>
      <c r="H453" s="7"/>
      <c r="I453" s="7"/>
      <c r="J453" s="7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hidden="1" customHeight="1" x14ac:dyDescent="0.25">
      <c r="A454" s="1"/>
      <c r="B454" s="1"/>
      <c r="C454" s="3"/>
      <c r="D454" s="6"/>
      <c r="E454" s="6"/>
      <c r="F454" s="7"/>
      <c r="G454" s="7"/>
      <c r="H454" s="7"/>
      <c r="I454" s="7"/>
      <c r="J454" s="7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hidden="1" customHeight="1" x14ac:dyDescent="0.25">
      <c r="A455" s="1"/>
      <c r="B455" s="1"/>
      <c r="C455" s="3"/>
      <c r="D455" s="6"/>
      <c r="E455" s="6"/>
      <c r="F455" s="7"/>
      <c r="G455" s="7"/>
      <c r="H455" s="7"/>
      <c r="I455" s="7"/>
      <c r="J455" s="7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hidden="1" customHeight="1" x14ac:dyDescent="0.25">
      <c r="A456" s="1"/>
      <c r="B456" s="1"/>
      <c r="C456" s="3"/>
      <c r="D456" s="6"/>
      <c r="E456" s="6"/>
      <c r="F456" s="7"/>
      <c r="G456" s="7"/>
      <c r="H456" s="7"/>
      <c r="I456" s="7"/>
      <c r="J456" s="7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hidden="1" customHeight="1" x14ac:dyDescent="0.25">
      <c r="A457" s="1"/>
      <c r="B457" s="1"/>
      <c r="C457" s="3"/>
      <c r="D457" s="6"/>
      <c r="E457" s="6"/>
      <c r="F457" s="7"/>
      <c r="G457" s="7"/>
      <c r="H457" s="7"/>
      <c r="I457" s="7"/>
      <c r="J457" s="7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hidden="1" customHeight="1" x14ac:dyDescent="0.25">
      <c r="A458" s="1"/>
      <c r="B458" s="1"/>
      <c r="C458" s="3"/>
      <c r="D458" s="6"/>
      <c r="E458" s="6"/>
      <c r="F458" s="7"/>
      <c r="G458" s="7"/>
      <c r="H458" s="7"/>
      <c r="I458" s="7"/>
      <c r="J458" s="7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hidden="1" customHeight="1" x14ac:dyDescent="0.25">
      <c r="A459" s="1"/>
      <c r="B459" s="1"/>
      <c r="C459" s="3"/>
      <c r="D459" s="6"/>
      <c r="E459" s="6"/>
      <c r="F459" s="7"/>
      <c r="G459" s="7"/>
      <c r="H459" s="7"/>
      <c r="I459" s="7"/>
      <c r="J459" s="7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hidden="1" customHeight="1" x14ac:dyDescent="0.25">
      <c r="A460" s="1"/>
      <c r="B460" s="1"/>
      <c r="C460" s="3"/>
      <c r="D460" s="6"/>
      <c r="E460" s="6"/>
      <c r="F460" s="7"/>
      <c r="G460" s="7"/>
      <c r="H460" s="7"/>
      <c r="I460" s="7"/>
      <c r="J460" s="7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hidden="1" customHeight="1" x14ac:dyDescent="0.25">
      <c r="A461" s="1"/>
      <c r="B461" s="1"/>
      <c r="C461" s="3"/>
      <c r="D461" s="6"/>
      <c r="E461" s="6"/>
      <c r="F461" s="7"/>
      <c r="G461" s="7"/>
      <c r="H461" s="7"/>
      <c r="I461" s="7"/>
      <c r="J461" s="7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hidden="1" customHeight="1" x14ac:dyDescent="0.25">
      <c r="A462" s="1"/>
      <c r="B462" s="1"/>
      <c r="C462" s="3"/>
      <c r="D462" s="6"/>
      <c r="E462" s="6"/>
      <c r="F462" s="7"/>
      <c r="G462" s="7"/>
      <c r="H462" s="7"/>
      <c r="I462" s="7"/>
      <c r="J462" s="7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hidden="1" customHeight="1" x14ac:dyDescent="0.25">
      <c r="A463" s="1"/>
      <c r="B463" s="1"/>
      <c r="C463" s="3"/>
      <c r="D463" s="6"/>
      <c r="E463" s="6"/>
      <c r="F463" s="7"/>
      <c r="G463" s="7"/>
      <c r="H463" s="7"/>
      <c r="I463" s="7"/>
      <c r="J463" s="7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hidden="1" customHeight="1" x14ac:dyDescent="0.25">
      <c r="A464" s="1"/>
      <c r="B464" s="1"/>
      <c r="C464" s="3"/>
      <c r="D464" s="6"/>
      <c r="E464" s="6"/>
      <c r="F464" s="7"/>
      <c r="G464" s="7"/>
      <c r="H464" s="7"/>
      <c r="I464" s="7"/>
      <c r="J464" s="7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hidden="1" customHeight="1" x14ac:dyDescent="0.25">
      <c r="A465" s="1"/>
      <c r="B465" s="1"/>
      <c r="C465" s="3"/>
      <c r="D465" s="6"/>
      <c r="E465" s="6"/>
      <c r="F465" s="7"/>
      <c r="G465" s="7"/>
      <c r="H465" s="7"/>
      <c r="I465" s="7"/>
      <c r="J465" s="7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hidden="1" customHeight="1" x14ac:dyDescent="0.25">
      <c r="A466" s="1"/>
      <c r="B466" s="1"/>
      <c r="C466" s="3"/>
      <c r="D466" s="6"/>
      <c r="E466" s="6"/>
      <c r="F466" s="7"/>
      <c r="G466" s="7"/>
      <c r="H466" s="7"/>
      <c r="I466" s="7"/>
      <c r="J466" s="7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hidden="1" customHeight="1" x14ac:dyDescent="0.25">
      <c r="A467" s="1"/>
      <c r="B467" s="1"/>
      <c r="C467" s="3"/>
      <c r="D467" s="6"/>
      <c r="E467" s="6"/>
      <c r="F467" s="7"/>
      <c r="G467" s="7"/>
      <c r="H467" s="7"/>
      <c r="I467" s="7"/>
      <c r="J467" s="7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hidden="1" customHeight="1" x14ac:dyDescent="0.25">
      <c r="A468" s="1"/>
      <c r="B468" s="1"/>
      <c r="C468" s="3"/>
      <c r="D468" s="6"/>
      <c r="E468" s="6"/>
      <c r="F468" s="7"/>
      <c r="G468" s="7"/>
      <c r="H468" s="7"/>
      <c r="I468" s="7"/>
      <c r="J468" s="7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hidden="1" customHeight="1" x14ac:dyDescent="0.25">
      <c r="A469" s="1"/>
      <c r="B469" s="1"/>
      <c r="C469" s="3"/>
      <c r="D469" s="6"/>
      <c r="E469" s="6"/>
      <c r="F469" s="7"/>
      <c r="G469" s="7"/>
      <c r="H469" s="7"/>
      <c r="I469" s="7"/>
      <c r="J469" s="7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hidden="1" customHeight="1" x14ac:dyDescent="0.25">
      <c r="A470" s="1"/>
      <c r="B470" s="1"/>
      <c r="C470" s="3"/>
      <c r="D470" s="6"/>
      <c r="E470" s="6"/>
      <c r="F470" s="7"/>
      <c r="G470" s="7"/>
      <c r="H470" s="7"/>
      <c r="I470" s="7"/>
      <c r="J470" s="7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hidden="1" customHeight="1" x14ac:dyDescent="0.25">
      <c r="A471" s="1"/>
      <c r="B471" s="1"/>
      <c r="C471" s="3"/>
      <c r="D471" s="6"/>
      <c r="E471" s="6"/>
      <c r="F471" s="7"/>
      <c r="G471" s="7"/>
      <c r="H471" s="7"/>
      <c r="I471" s="7"/>
      <c r="J471" s="7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hidden="1" customHeight="1" x14ac:dyDescent="0.25">
      <c r="A472" s="1"/>
      <c r="B472" s="1"/>
      <c r="C472" s="3"/>
      <c r="D472" s="6"/>
      <c r="E472" s="6"/>
      <c r="F472" s="7"/>
      <c r="G472" s="7"/>
      <c r="H472" s="7"/>
      <c r="I472" s="7"/>
      <c r="J472" s="7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hidden="1" customHeight="1" x14ac:dyDescent="0.25">
      <c r="A473" s="1"/>
      <c r="B473" s="1"/>
      <c r="C473" s="3"/>
      <c r="D473" s="6"/>
      <c r="E473" s="6"/>
      <c r="F473" s="7"/>
      <c r="G473" s="7"/>
      <c r="H473" s="7"/>
      <c r="I473" s="7"/>
      <c r="J473" s="7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hidden="1" customHeight="1" x14ac:dyDescent="0.25">
      <c r="A474" s="1"/>
      <c r="B474" s="1"/>
      <c r="C474" s="3"/>
      <c r="D474" s="6"/>
      <c r="E474" s="6"/>
      <c r="F474" s="7"/>
      <c r="G474" s="7"/>
      <c r="H474" s="7"/>
      <c r="I474" s="7"/>
      <c r="J474" s="7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hidden="1" customHeight="1" x14ac:dyDescent="0.25">
      <c r="A475" s="1"/>
      <c r="B475" s="1"/>
      <c r="C475" s="3"/>
      <c r="D475" s="6"/>
      <c r="E475" s="6"/>
      <c r="F475" s="7"/>
      <c r="G475" s="7"/>
      <c r="H475" s="7"/>
      <c r="I475" s="7"/>
      <c r="J475" s="7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hidden="1" customHeight="1" x14ac:dyDescent="0.25">
      <c r="A476" s="1"/>
      <c r="B476" s="1"/>
      <c r="C476" s="3"/>
      <c r="D476" s="6"/>
      <c r="E476" s="6"/>
      <c r="F476" s="7"/>
      <c r="G476" s="7"/>
      <c r="H476" s="7"/>
      <c r="I476" s="7"/>
      <c r="J476" s="7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hidden="1" customHeight="1" x14ac:dyDescent="0.25">
      <c r="A477" s="1"/>
      <c r="B477" s="1"/>
      <c r="C477" s="3"/>
      <c r="D477" s="6"/>
      <c r="E477" s="6"/>
      <c r="F477" s="7"/>
      <c r="G477" s="7"/>
      <c r="H477" s="7"/>
      <c r="I477" s="7"/>
      <c r="J477" s="7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hidden="1" customHeight="1" x14ac:dyDescent="0.25">
      <c r="A478" s="1"/>
      <c r="B478" s="1"/>
      <c r="C478" s="3"/>
      <c r="D478" s="6"/>
      <c r="E478" s="6"/>
      <c r="F478" s="7"/>
      <c r="G478" s="7"/>
      <c r="H478" s="7"/>
      <c r="I478" s="7"/>
      <c r="J478" s="7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hidden="1" customHeight="1" x14ac:dyDescent="0.25">
      <c r="A479" s="1"/>
      <c r="B479" s="1"/>
      <c r="C479" s="3"/>
      <c r="D479" s="6"/>
      <c r="E479" s="6"/>
      <c r="F479" s="7"/>
      <c r="G479" s="7"/>
      <c r="H479" s="7"/>
      <c r="I479" s="7"/>
      <c r="J479" s="7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hidden="1" customHeight="1" x14ac:dyDescent="0.25">
      <c r="A480" s="1"/>
      <c r="B480" s="1"/>
      <c r="C480" s="3"/>
      <c r="D480" s="6"/>
      <c r="E480" s="6"/>
      <c r="F480" s="7"/>
      <c r="G480" s="7"/>
      <c r="H480" s="7"/>
      <c r="I480" s="7"/>
      <c r="J480" s="7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hidden="1" customHeight="1" x14ac:dyDescent="0.25">
      <c r="A481" s="1"/>
      <c r="B481" s="1"/>
      <c r="C481" s="3"/>
      <c r="D481" s="6"/>
      <c r="E481" s="6"/>
      <c r="F481" s="7"/>
      <c r="G481" s="7"/>
      <c r="H481" s="7"/>
      <c r="I481" s="7"/>
      <c r="J481" s="7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hidden="1" customHeight="1" x14ac:dyDescent="0.25">
      <c r="A482" s="1"/>
      <c r="B482" s="1"/>
      <c r="C482" s="3"/>
      <c r="D482" s="6"/>
      <c r="E482" s="6"/>
      <c r="F482" s="7"/>
      <c r="G482" s="7"/>
      <c r="H482" s="7"/>
      <c r="I482" s="7"/>
      <c r="J482" s="7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hidden="1" customHeight="1" x14ac:dyDescent="0.25">
      <c r="A483" s="1"/>
      <c r="B483" s="1"/>
      <c r="C483" s="3"/>
      <c r="D483" s="6"/>
      <c r="E483" s="6"/>
      <c r="F483" s="7"/>
      <c r="G483" s="7"/>
      <c r="H483" s="7"/>
      <c r="I483" s="7"/>
      <c r="J483" s="7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hidden="1" customHeight="1" x14ac:dyDescent="0.25">
      <c r="A484" s="1"/>
      <c r="B484" s="1"/>
      <c r="C484" s="3"/>
      <c r="D484" s="6"/>
      <c r="E484" s="6"/>
      <c r="F484" s="7"/>
      <c r="G484" s="7"/>
      <c r="H484" s="7"/>
      <c r="I484" s="7"/>
      <c r="J484" s="7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hidden="1" customHeight="1" x14ac:dyDescent="0.25">
      <c r="A485" s="1"/>
      <c r="B485" s="1"/>
      <c r="C485" s="3"/>
      <c r="D485" s="6"/>
      <c r="E485" s="6"/>
      <c r="F485" s="7"/>
      <c r="G485" s="7"/>
      <c r="H485" s="7"/>
      <c r="I485" s="7"/>
      <c r="J485" s="7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hidden="1" customHeight="1" x14ac:dyDescent="0.25">
      <c r="A486" s="1"/>
      <c r="B486" s="1"/>
      <c r="C486" s="3"/>
      <c r="D486" s="6"/>
      <c r="E486" s="6"/>
      <c r="F486" s="7"/>
      <c r="G486" s="7"/>
      <c r="H486" s="7"/>
      <c r="I486" s="7"/>
      <c r="J486" s="7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hidden="1" customHeight="1" x14ac:dyDescent="0.25">
      <c r="A487" s="1"/>
      <c r="B487" s="1"/>
      <c r="C487" s="3"/>
      <c r="D487" s="6"/>
      <c r="E487" s="6"/>
      <c r="F487" s="7"/>
      <c r="G487" s="7"/>
      <c r="H487" s="7"/>
      <c r="I487" s="7"/>
      <c r="J487" s="7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hidden="1" customHeight="1" x14ac:dyDescent="0.25">
      <c r="A488" s="1"/>
      <c r="B488" s="1"/>
      <c r="C488" s="3"/>
      <c r="D488" s="6"/>
      <c r="E488" s="6"/>
      <c r="F488" s="7"/>
      <c r="G488" s="7"/>
      <c r="H488" s="7"/>
      <c r="I488" s="7"/>
      <c r="J488" s="7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hidden="1" customHeight="1" x14ac:dyDescent="0.25">
      <c r="A489" s="1"/>
      <c r="B489" s="1"/>
      <c r="C489" s="3"/>
      <c r="D489" s="6"/>
      <c r="E489" s="6"/>
      <c r="F489" s="7"/>
      <c r="G489" s="7"/>
      <c r="H489" s="7"/>
      <c r="I489" s="7"/>
      <c r="J489" s="7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hidden="1" customHeight="1" x14ac:dyDescent="0.25">
      <c r="A490" s="1"/>
      <c r="B490" s="1"/>
      <c r="C490" s="3"/>
      <c r="D490" s="6"/>
      <c r="E490" s="6"/>
      <c r="F490" s="7"/>
      <c r="G490" s="7"/>
      <c r="H490" s="7"/>
      <c r="I490" s="7"/>
      <c r="J490" s="7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hidden="1" customHeight="1" x14ac:dyDescent="0.25">
      <c r="A491" s="1"/>
      <c r="B491" s="1"/>
      <c r="C491" s="3"/>
      <c r="D491" s="6"/>
      <c r="E491" s="6"/>
      <c r="F491" s="7"/>
      <c r="G491" s="7"/>
      <c r="H491" s="7"/>
      <c r="I491" s="7"/>
      <c r="J491" s="7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hidden="1" customHeight="1" x14ac:dyDescent="0.25">
      <c r="A492" s="1"/>
      <c r="B492" s="1"/>
      <c r="C492" s="3"/>
      <c r="D492" s="6"/>
      <c r="E492" s="6"/>
      <c r="F492" s="7"/>
      <c r="G492" s="7"/>
      <c r="H492" s="7"/>
      <c r="I492" s="7"/>
      <c r="J492" s="7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hidden="1" customHeight="1" x14ac:dyDescent="0.25">
      <c r="A493" s="1"/>
      <c r="B493" s="1"/>
      <c r="C493" s="3"/>
      <c r="D493" s="6"/>
      <c r="E493" s="6"/>
      <c r="F493" s="7"/>
      <c r="G493" s="7"/>
      <c r="H493" s="7"/>
      <c r="I493" s="7"/>
      <c r="J493" s="7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hidden="1" customHeight="1" x14ac:dyDescent="0.25">
      <c r="A494" s="1"/>
      <c r="B494" s="1"/>
      <c r="C494" s="3"/>
      <c r="D494" s="6"/>
      <c r="E494" s="6"/>
      <c r="F494" s="7"/>
      <c r="G494" s="7"/>
      <c r="H494" s="7"/>
      <c r="I494" s="7"/>
      <c r="J494" s="7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hidden="1" customHeight="1" x14ac:dyDescent="0.25">
      <c r="A495" s="1"/>
      <c r="B495" s="1"/>
      <c r="C495" s="3"/>
      <c r="D495" s="6"/>
      <c r="E495" s="6"/>
      <c r="F495" s="7"/>
      <c r="G495" s="7"/>
      <c r="H495" s="7"/>
      <c r="I495" s="7"/>
      <c r="J495" s="7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hidden="1" customHeight="1" x14ac:dyDescent="0.25">
      <c r="A496" s="1"/>
      <c r="B496" s="1"/>
      <c r="C496" s="3"/>
      <c r="D496" s="6"/>
      <c r="E496" s="6"/>
      <c r="F496" s="7"/>
      <c r="G496" s="7"/>
      <c r="H496" s="7"/>
      <c r="I496" s="7"/>
      <c r="J496" s="7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hidden="1" customHeight="1" x14ac:dyDescent="0.25">
      <c r="A497" s="1"/>
      <c r="B497" s="1"/>
      <c r="C497" s="3"/>
      <c r="D497" s="6"/>
      <c r="E497" s="6"/>
      <c r="F497" s="7"/>
      <c r="G497" s="7"/>
      <c r="H497" s="7"/>
      <c r="I497" s="7"/>
      <c r="J497" s="7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hidden="1" customHeight="1" x14ac:dyDescent="0.25">
      <c r="A498" s="1"/>
      <c r="B498" s="1"/>
      <c r="C498" s="3"/>
      <c r="D498" s="6"/>
      <c r="E498" s="6"/>
      <c r="F498" s="7"/>
      <c r="G498" s="7"/>
      <c r="H498" s="7"/>
      <c r="I498" s="7"/>
      <c r="J498" s="7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hidden="1" customHeight="1" x14ac:dyDescent="0.25">
      <c r="A499" s="1"/>
      <c r="B499" s="1"/>
      <c r="C499" s="3"/>
      <c r="D499" s="6"/>
      <c r="E499" s="6"/>
      <c r="F499" s="7"/>
      <c r="G499" s="7"/>
      <c r="H499" s="7"/>
      <c r="I499" s="7"/>
      <c r="J499" s="7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hidden="1" customHeight="1" x14ac:dyDescent="0.25">
      <c r="A500" s="1"/>
      <c r="B500" s="1"/>
      <c r="C500" s="3"/>
      <c r="D500" s="6"/>
      <c r="E500" s="6"/>
      <c r="F500" s="7"/>
      <c r="G500" s="7"/>
      <c r="H500" s="7"/>
      <c r="I500" s="7"/>
      <c r="J500" s="7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hidden="1" customHeight="1" x14ac:dyDescent="0.25">
      <c r="A501" s="1"/>
      <c r="B501" s="1"/>
      <c r="C501" s="3"/>
      <c r="D501" s="6"/>
      <c r="E501" s="6"/>
      <c r="F501" s="7"/>
      <c r="G501" s="7"/>
      <c r="H501" s="7"/>
      <c r="I501" s="7"/>
      <c r="J501" s="7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hidden="1" customHeight="1" x14ac:dyDescent="0.25">
      <c r="A502" s="1"/>
      <c r="B502" s="1"/>
      <c r="C502" s="3"/>
      <c r="D502" s="6"/>
      <c r="E502" s="6"/>
      <c r="F502" s="7"/>
      <c r="G502" s="7"/>
      <c r="H502" s="7"/>
      <c r="I502" s="7"/>
      <c r="J502" s="7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hidden="1" customHeight="1" x14ac:dyDescent="0.25">
      <c r="A503" s="1"/>
      <c r="B503" s="1"/>
      <c r="C503" s="3"/>
      <c r="D503" s="6"/>
      <c r="E503" s="6"/>
      <c r="F503" s="7"/>
      <c r="G503" s="7"/>
      <c r="H503" s="7"/>
      <c r="I503" s="7"/>
      <c r="J503" s="7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hidden="1" customHeight="1" x14ac:dyDescent="0.25">
      <c r="A504" s="1"/>
      <c r="B504" s="1"/>
      <c r="C504" s="3"/>
      <c r="D504" s="6"/>
      <c r="E504" s="6"/>
      <c r="F504" s="7"/>
      <c r="G504" s="7"/>
      <c r="H504" s="7"/>
      <c r="I504" s="7"/>
      <c r="J504" s="7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hidden="1" customHeight="1" x14ac:dyDescent="0.25">
      <c r="A505" s="1"/>
      <c r="B505" s="1"/>
      <c r="C505" s="3"/>
      <c r="D505" s="6"/>
      <c r="E505" s="6"/>
      <c r="F505" s="7"/>
      <c r="G505" s="7"/>
      <c r="H505" s="7"/>
      <c r="I505" s="7"/>
      <c r="J505" s="7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hidden="1" customHeight="1" x14ac:dyDescent="0.25">
      <c r="A506" s="1"/>
      <c r="B506" s="1"/>
      <c r="C506" s="3"/>
      <c r="D506" s="6"/>
      <c r="E506" s="6"/>
      <c r="F506" s="7"/>
      <c r="G506" s="7"/>
      <c r="H506" s="7"/>
      <c r="I506" s="7"/>
      <c r="J506" s="7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hidden="1" customHeight="1" x14ac:dyDescent="0.25">
      <c r="A507" s="1"/>
      <c r="B507" s="1"/>
      <c r="C507" s="3"/>
      <c r="D507" s="6"/>
      <c r="E507" s="6"/>
      <c r="F507" s="7"/>
      <c r="G507" s="7"/>
      <c r="H507" s="7"/>
      <c r="I507" s="7"/>
      <c r="J507" s="7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hidden="1" customHeight="1" x14ac:dyDescent="0.25">
      <c r="A508" s="1"/>
      <c r="B508" s="1"/>
      <c r="C508" s="3"/>
      <c r="D508" s="6"/>
      <c r="E508" s="6"/>
      <c r="F508" s="7"/>
      <c r="G508" s="7"/>
      <c r="H508" s="7"/>
      <c r="I508" s="7"/>
      <c r="J508" s="7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hidden="1" customHeight="1" x14ac:dyDescent="0.25">
      <c r="A509" s="1"/>
      <c r="B509" s="1"/>
      <c r="C509" s="3"/>
      <c r="D509" s="6"/>
      <c r="E509" s="6"/>
      <c r="F509" s="7"/>
      <c r="G509" s="7"/>
      <c r="H509" s="7"/>
      <c r="I509" s="7"/>
      <c r="J509" s="7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hidden="1" customHeight="1" x14ac:dyDescent="0.25">
      <c r="A510" s="1"/>
      <c r="B510" s="1"/>
      <c r="C510" s="3"/>
      <c r="D510" s="6"/>
      <c r="E510" s="6"/>
      <c r="F510" s="7"/>
      <c r="G510" s="7"/>
      <c r="H510" s="7"/>
      <c r="I510" s="7"/>
      <c r="J510" s="7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hidden="1" customHeight="1" x14ac:dyDescent="0.25">
      <c r="A511" s="1"/>
      <c r="B511" s="1"/>
      <c r="C511" s="3"/>
      <c r="D511" s="6"/>
      <c r="E511" s="6"/>
      <c r="F511" s="7"/>
      <c r="G511" s="7"/>
      <c r="H511" s="7"/>
      <c r="I511" s="7"/>
      <c r="J511" s="7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hidden="1" customHeight="1" x14ac:dyDescent="0.25">
      <c r="A512" s="1"/>
      <c r="B512" s="1"/>
      <c r="C512" s="3"/>
      <c r="D512" s="6"/>
      <c r="E512" s="6"/>
      <c r="F512" s="7"/>
      <c r="G512" s="7"/>
      <c r="H512" s="7"/>
      <c r="I512" s="7"/>
      <c r="J512" s="7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hidden="1" customHeight="1" x14ac:dyDescent="0.25">
      <c r="A513" s="1"/>
      <c r="B513" s="1"/>
      <c r="C513" s="3"/>
      <c r="D513" s="6"/>
      <c r="E513" s="6"/>
      <c r="F513" s="7"/>
      <c r="G513" s="7"/>
      <c r="H513" s="7"/>
      <c r="I513" s="7"/>
      <c r="J513" s="7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hidden="1" customHeight="1" x14ac:dyDescent="0.25">
      <c r="A514" s="1"/>
      <c r="B514" s="1"/>
      <c r="C514" s="3"/>
      <c r="D514" s="6"/>
      <c r="E514" s="6"/>
      <c r="F514" s="7"/>
      <c r="G514" s="7"/>
      <c r="H514" s="7"/>
      <c r="I514" s="7"/>
      <c r="J514" s="7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hidden="1" customHeight="1" x14ac:dyDescent="0.25">
      <c r="A515" s="1"/>
      <c r="B515" s="1"/>
      <c r="C515" s="3"/>
      <c r="D515" s="6"/>
      <c r="E515" s="6"/>
      <c r="F515" s="7"/>
      <c r="G515" s="7"/>
      <c r="H515" s="7"/>
      <c r="I515" s="7"/>
      <c r="J515" s="7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hidden="1" customHeight="1" x14ac:dyDescent="0.25">
      <c r="A516" s="1"/>
      <c r="B516" s="1"/>
      <c r="C516" s="3"/>
      <c r="D516" s="6"/>
      <c r="E516" s="6"/>
      <c r="F516" s="7"/>
      <c r="G516" s="7"/>
      <c r="H516" s="7"/>
      <c r="I516" s="7"/>
      <c r="J516" s="7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hidden="1" customHeight="1" x14ac:dyDescent="0.25">
      <c r="A517" s="1"/>
      <c r="B517" s="1"/>
      <c r="C517" s="3"/>
      <c r="D517" s="6"/>
      <c r="E517" s="6"/>
      <c r="F517" s="7"/>
      <c r="G517" s="7"/>
      <c r="H517" s="7"/>
      <c r="I517" s="7"/>
      <c r="J517" s="7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hidden="1" customHeight="1" x14ac:dyDescent="0.25">
      <c r="A518" s="1"/>
      <c r="B518" s="1"/>
      <c r="C518" s="3"/>
      <c r="D518" s="6"/>
      <c r="E518" s="6"/>
      <c r="F518" s="7"/>
      <c r="G518" s="7"/>
      <c r="H518" s="7"/>
      <c r="I518" s="7"/>
      <c r="J518" s="7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hidden="1" customHeight="1" x14ac:dyDescent="0.25">
      <c r="A519" s="1"/>
      <c r="B519" s="1"/>
      <c r="C519" s="3"/>
      <c r="D519" s="6"/>
      <c r="E519" s="6"/>
      <c r="F519" s="7"/>
      <c r="G519" s="7"/>
      <c r="H519" s="7"/>
      <c r="I519" s="7"/>
      <c r="J519" s="7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hidden="1" customHeight="1" x14ac:dyDescent="0.25">
      <c r="A520" s="1"/>
      <c r="B520" s="1"/>
      <c r="C520" s="3"/>
      <c r="D520" s="6"/>
      <c r="E520" s="6"/>
      <c r="F520" s="7"/>
      <c r="G520" s="7"/>
      <c r="H520" s="7"/>
      <c r="I520" s="7"/>
      <c r="J520" s="7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hidden="1" customHeight="1" x14ac:dyDescent="0.25">
      <c r="A521" s="1"/>
      <c r="B521" s="1"/>
      <c r="C521" s="3"/>
      <c r="D521" s="6"/>
      <c r="E521" s="6"/>
      <c r="F521" s="7"/>
      <c r="G521" s="7"/>
      <c r="H521" s="7"/>
      <c r="I521" s="7"/>
      <c r="J521" s="7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hidden="1" customHeight="1" x14ac:dyDescent="0.25">
      <c r="A522" s="1"/>
      <c r="B522" s="1"/>
      <c r="C522" s="3"/>
      <c r="D522" s="6"/>
      <c r="E522" s="6"/>
      <c r="F522" s="7"/>
      <c r="G522" s="7"/>
      <c r="H522" s="7"/>
      <c r="I522" s="7"/>
      <c r="J522" s="7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hidden="1" customHeight="1" x14ac:dyDescent="0.25">
      <c r="A523" s="1"/>
      <c r="B523" s="1"/>
      <c r="C523" s="3"/>
      <c r="D523" s="6"/>
      <c r="E523" s="6"/>
      <c r="F523" s="7"/>
      <c r="G523" s="7"/>
      <c r="H523" s="7"/>
      <c r="I523" s="7"/>
      <c r="J523" s="7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hidden="1" customHeight="1" x14ac:dyDescent="0.25">
      <c r="A524" s="1"/>
      <c r="B524" s="1"/>
      <c r="C524" s="3"/>
      <c r="D524" s="6"/>
      <c r="E524" s="6"/>
      <c r="F524" s="7"/>
      <c r="G524" s="7"/>
      <c r="H524" s="7"/>
      <c r="I524" s="7"/>
      <c r="J524" s="7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hidden="1" customHeight="1" x14ac:dyDescent="0.25">
      <c r="A525" s="1"/>
      <c r="B525" s="1"/>
      <c r="C525" s="3"/>
      <c r="D525" s="6"/>
      <c r="E525" s="6"/>
      <c r="F525" s="7"/>
      <c r="G525" s="7"/>
      <c r="H525" s="7"/>
      <c r="I525" s="7"/>
      <c r="J525" s="7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hidden="1" customHeight="1" x14ac:dyDescent="0.25">
      <c r="A526" s="1"/>
      <c r="B526" s="1"/>
      <c r="C526" s="3"/>
      <c r="D526" s="6"/>
      <c r="E526" s="6"/>
      <c r="F526" s="7"/>
      <c r="G526" s="7"/>
      <c r="H526" s="7"/>
      <c r="I526" s="7"/>
      <c r="J526" s="7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hidden="1" customHeight="1" x14ac:dyDescent="0.25">
      <c r="A527" s="1"/>
      <c r="B527" s="1"/>
      <c r="C527" s="3"/>
      <c r="D527" s="6"/>
      <c r="E527" s="6"/>
      <c r="F527" s="7"/>
      <c r="G527" s="7"/>
      <c r="H527" s="7"/>
      <c r="I527" s="7"/>
      <c r="J527" s="7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hidden="1" customHeight="1" x14ac:dyDescent="0.25">
      <c r="A528" s="1"/>
      <c r="B528" s="1"/>
      <c r="C528" s="3"/>
      <c r="D528" s="6"/>
      <c r="E528" s="6"/>
      <c r="F528" s="7"/>
      <c r="G528" s="7"/>
      <c r="H528" s="7"/>
      <c r="I528" s="7"/>
      <c r="J528" s="7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hidden="1" customHeight="1" x14ac:dyDescent="0.25">
      <c r="A529" s="1"/>
      <c r="B529" s="1"/>
      <c r="C529" s="3"/>
      <c r="D529" s="6"/>
      <c r="E529" s="6"/>
      <c r="F529" s="7"/>
      <c r="G529" s="7"/>
      <c r="H529" s="7"/>
      <c r="I529" s="7"/>
      <c r="J529" s="7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hidden="1" customHeight="1" x14ac:dyDescent="0.25">
      <c r="A530" s="1"/>
      <c r="B530" s="1"/>
      <c r="C530" s="3"/>
      <c r="D530" s="6"/>
      <c r="E530" s="6"/>
      <c r="F530" s="7"/>
      <c r="G530" s="7"/>
      <c r="H530" s="7"/>
      <c r="I530" s="7"/>
      <c r="J530" s="7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hidden="1" customHeight="1" x14ac:dyDescent="0.25">
      <c r="A531" s="1"/>
      <c r="B531" s="1"/>
      <c r="C531" s="3"/>
      <c r="D531" s="6"/>
      <c r="E531" s="6"/>
      <c r="F531" s="7"/>
      <c r="G531" s="7"/>
      <c r="H531" s="7"/>
      <c r="I531" s="7"/>
      <c r="J531" s="7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hidden="1" customHeight="1" x14ac:dyDescent="0.25">
      <c r="A532" s="1"/>
      <c r="B532" s="1"/>
      <c r="C532" s="3"/>
      <c r="D532" s="6"/>
      <c r="E532" s="6"/>
      <c r="F532" s="7"/>
      <c r="G532" s="7"/>
      <c r="H532" s="7"/>
      <c r="I532" s="7"/>
      <c r="J532" s="7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hidden="1" customHeight="1" x14ac:dyDescent="0.25">
      <c r="A533" s="1"/>
      <c r="B533" s="1"/>
      <c r="C533" s="3"/>
      <c r="D533" s="6"/>
      <c r="E533" s="6"/>
      <c r="F533" s="7"/>
      <c r="G533" s="7"/>
      <c r="H533" s="7"/>
      <c r="I533" s="7"/>
      <c r="J533" s="7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hidden="1" customHeight="1" x14ac:dyDescent="0.25">
      <c r="A534" s="1"/>
      <c r="B534" s="1"/>
      <c r="C534" s="3"/>
      <c r="D534" s="6"/>
      <c r="E534" s="6"/>
      <c r="F534" s="7"/>
      <c r="G534" s="7"/>
      <c r="H534" s="7"/>
      <c r="I534" s="7"/>
      <c r="J534" s="7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hidden="1" customHeight="1" x14ac:dyDescent="0.25">
      <c r="A535" s="1"/>
      <c r="B535" s="1"/>
      <c r="C535" s="3"/>
      <c r="D535" s="6"/>
      <c r="E535" s="6"/>
      <c r="F535" s="7"/>
      <c r="G535" s="7"/>
      <c r="H535" s="7"/>
      <c r="I535" s="7"/>
      <c r="J535" s="7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hidden="1" customHeight="1" x14ac:dyDescent="0.25">
      <c r="A536" s="1"/>
      <c r="B536" s="1"/>
      <c r="C536" s="3"/>
      <c r="D536" s="6"/>
      <c r="E536" s="6"/>
      <c r="F536" s="7"/>
      <c r="G536" s="7"/>
      <c r="H536" s="7"/>
      <c r="I536" s="7"/>
      <c r="J536" s="7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hidden="1" customHeight="1" x14ac:dyDescent="0.25">
      <c r="A537" s="1"/>
      <c r="B537" s="1"/>
      <c r="C537" s="3"/>
      <c r="D537" s="6"/>
      <c r="E537" s="6"/>
      <c r="F537" s="7"/>
      <c r="G537" s="7"/>
      <c r="H537" s="7"/>
      <c r="I537" s="7"/>
      <c r="J537" s="7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hidden="1" customHeight="1" x14ac:dyDescent="0.25">
      <c r="A538" s="1"/>
      <c r="B538" s="1"/>
      <c r="C538" s="3"/>
      <c r="D538" s="6"/>
      <c r="E538" s="6"/>
      <c r="F538" s="7"/>
      <c r="G538" s="7"/>
      <c r="H538" s="7"/>
      <c r="I538" s="7"/>
      <c r="J538" s="7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hidden="1" customHeight="1" x14ac:dyDescent="0.25">
      <c r="A539" s="1"/>
      <c r="B539" s="1"/>
      <c r="C539" s="3"/>
      <c r="D539" s="6"/>
      <c r="E539" s="6"/>
      <c r="F539" s="7"/>
      <c r="G539" s="7"/>
      <c r="H539" s="7"/>
      <c r="I539" s="7"/>
      <c r="J539" s="7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hidden="1" customHeight="1" x14ac:dyDescent="0.25">
      <c r="A540" s="1"/>
      <c r="B540" s="1"/>
      <c r="C540" s="3"/>
      <c r="D540" s="6"/>
      <c r="E540" s="6"/>
      <c r="F540" s="7"/>
      <c r="G540" s="7"/>
      <c r="H540" s="7"/>
      <c r="I540" s="7"/>
      <c r="J540" s="7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hidden="1" customHeight="1" x14ac:dyDescent="0.25">
      <c r="A541" s="1"/>
      <c r="B541" s="1"/>
      <c r="C541" s="3"/>
      <c r="D541" s="6"/>
      <c r="E541" s="6"/>
      <c r="F541" s="7"/>
      <c r="G541" s="7"/>
      <c r="H541" s="7"/>
      <c r="I541" s="7"/>
      <c r="J541" s="7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hidden="1" customHeight="1" x14ac:dyDescent="0.25">
      <c r="A542" s="1"/>
      <c r="B542" s="1"/>
      <c r="C542" s="3"/>
      <c r="D542" s="6"/>
      <c r="E542" s="6"/>
      <c r="F542" s="7"/>
      <c r="G542" s="7"/>
      <c r="H542" s="7"/>
      <c r="I542" s="7"/>
      <c r="J542" s="7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hidden="1" customHeight="1" x14ac:dyDescent="0.25">
      <c r="A543" s="1"/>
      <c r="B543" s="1"/>
      <c r="C543" s="3"/>
      <c r="D543" s="6"/>
      <c r="E543" s="6"/>
      <c r="F543" s="7"/>
      <c r="G543" s="7"/>
      <c r="H543" s="7"/>
      <c r="I543" s="7"/>
      <c r="J543" s="7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hidden="1" customHeight="1" x14ac:dyDescent="0.25">
      <c r="A544" s="1"/>
      <c r="B544" s="1"/>
      <c r="C544" s="3"/>
      <c r="D544" s="6"/>
      <c r="E544" s="6"/>
      <c r="F544" s="7"/>
      <c r="G544" s="7"/>
      <c r="H544" s="7"/>
      <c r="I544" s="7"/>
      <c r="J544" s="7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hidden="1" customHeight="1" x14ac:dyDescent="0.25">
      <c r="A545" s="1"/>
      <c r="B545" s="1"/>
      <c r="C545" s="3"/>
      <c r="D545" s="6"/>
      <c r="E545" s="6"/>
      <c r="F545" s="7"/>
      <c r="G545" s="7"/>
      <c r="H545" s="7"/>
      <c r="I545" s="7"/>
      <c r="J545" s="7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hidden="1" customHeight="1" x14ac:dyDescent="0.25">
      <c r="A546" s="1"/>
      <c r="B546" s="1"/>
      <c r="C546" s="3"/>
      <c r="D546" s="6"/>
      <c r="E546" s="6"/>
      <c r="F546" s="7"/>
      <c r="G546" s="7"/>
      <c r="H546" s="7"/>
      <c r="I546" s="7"/>
      <c r="J546" s="7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hidden="1" customHeight="1" x14ac:dyDescent="0.25">
      <c r="A547" s="1"/>
      <c r="B547" s="1"/>
      <c r="C547" s="3"/>
      <c r="D547" s="6"/>
      <c r="E547" s="6"/>
      <c r="F547" s="7"/>
      <c r="G547" s="7"/>
      <c r="H547" s="7"/>
      <c r="I547" s="7"/>
      <c r="J547" s="7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hidden="1" customHeight="1" x14ac:dyDescent="0.25">
      <c r="A548" s="1"/>
      <c r="B548" s="1"/>
      <c r="C548" s="3"/>
      <c r="D548" s="6"/>
      <c r="E548" s="6"/>
      <c r="F548" s="7"/>
      <c r="G548" s="7"/>
      <c r="H548" s="7"/>
      <c r="I548" s="7"/>
      <c r="J548" s="7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hidden="1" customHeight="1" x14ac:dyDescent="0.25">
      <c r="A549" s="1"/>
      <c r="B549" s="1"/>
      <c r="C549" s="3"/>
      <c r="D549" s="6"/>
      <c r="E549" s="6"/>
      <c r="F549" s="7"/>
      <c r="G549" s="7"/>
      <c r="H549" s="7"/>
      <c r="I549" s="7"/>
      <c r="J549" s="7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hidden="1" customHeight="1" x14ac:dyDescent="0.25">
      <c r="A550" s="1"/>
      <c r="B550" s="1"/>
      <c r="C550" s="3"/>
      <c r="D550" s="6"/>
      <c r="E550" s="6"/>
      <c r="F550" s="7"/>
      <c r="G550" s="7"/>
      <c r="H550" s="7"/>
      <c r="I550" s="7"/>
      <c r="J550" s="7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hidden="1" customHeight="1" x14ac:dyDescent="0.25">
      <c r="A551" s="1"/>
      <c r="B551" s="1"/>
      <c r="C551" s="3"/>
      <c r="D551" s="6"/>
      <c r="E551" s="6"/>
      <c r="F551" s="7"/>
      <c r="G551" s="7"/>
      <c r="H551" s="7"/>
      <c r="I551" s="7"/>
      <c r="J551" s="7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hidden="1" customHeight="1" x14ac:dyDescent="0.25">
      <c r="A552" s="1"/>
      <c r="B552" s="1"/>
      <c r="C552" s="3"/>
      <c r="D552" s="6"/>
      <c r="E552" s="6"/>
      <c r="F552" s="7"/>
      <c r="G552" s="7"/>
      <c r="H552" s="7"/>
      <c r="I552" s="7"/>
      <c r="J552" s="7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hidden="1" customHeight="1" x14ac:dyDescent="0.25">
      <c r="A553" s="1"/>
      <c r="B553" s="1"/>
      <c r="C553" s="3"/>
      <c r="D553" s="6"/>
      <c r="E553" s="6"/>
      <c r="F553" s="7"/>
      <c r="G553" s="7"/>
      <c r="H553" s="7"/>
      <c r="I553" s="7"/>
      <c r="J553" s="7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hidden="1" customHeight="1" x14ac:dyDescent="0.25">
      <c r="A554" s="1"/>
      <c r="B554" s="1"/>
      <c r="C554" s="3"/>
      <c r="D554" s="6"/>
      <c r="E554" s="6"/>
      <c r="F554" s="7"/>
      <c r="G554" s="7"/>
      <c r="H554" s="7"/>
      <c r="I554" s="7"/>
      <c r="J554" s="7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hidden="1" customHeight="1" x14ac:dyDescent="0.25">
      <c r="A555" s="1"/>
      <c r="B555" s="1"/>
      <c r="C555" s="3"/>
      <c r="D555" s="6"/>
      <c r="E555" s="6"/>
      <c r="F555" s="7"/>
      <c r="G555" s="7"/>
      <c r="H555" s="7"/>
      <c r="I555" s="7"/>
      <c r="J555" s="7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hidden="1" customHeight="1" x14ac:dyDescent="0.25">
      <c r="A556" s="1"/>
      <c r="B556" s="1"/>
      <c r="C556" s="3"/>
      <c r="D556" s="6"/>
      <c r="E556" s="6"/>
      <c r="F556" s="7"/>
      <c r="G556" s="7"/>
      <c r="H556" s="7"/>
      <c r="I556" s="7"/>
      <c r="J556" s="7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hidden="1" customHeight="1" x14ac:dyDescent="0.25">
      <c r="A557" s="1"/>
      <c r="B557" s="1"/>
      <c r="C557" s="3"/>
      <c r="D557" s="6"/>
      <c r="E557" s="6"/>
      <c r="F557" s="7"/>
      <c r="G557" s="7"/>
      <c r="H557" s="7"/>
      <c r="I557" s="7"/>
      <c r="J557" s="7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hidden="1" customHeight="1" x14ac:dyDescent="0.25">
      <c r="A558" s="1"/>
      <c r="B558" s="1"/>
      <c r="C558" s="3"/>
      <c r="D558" s="6"/>
      <c r="E558" s="6"/>
      <c r="F558" s="7"/>
      <c r="G558" s="7"/>
      <c r="H558" s="7"/>
      <c r="I558" s="7"/>
      <c r="J558" s="7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hidden="1" customHeight="1" x14ac:dyDescent="0.25">
      <c r="A559" s="1"/>
      <c r="B559" s="1"/>
      <c r="C559" s="3"/>
      <c r="D559" s="6"/>
      <c r="E559" s="6"/>
      <c r="F559" s="7"/>
      <c r="G559" s="7"/>
      <c r="H559" s="7"/>
      <c r="I559" s="7"/>
      <c r="J559" s="7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hidden="1" customHeight="1" x14ac:dyDescent="0.25">
      <c r="A560" s="1"/>
      <c r="B560" s="1"/>
      <c r="C560" s="3"/>
      <c r="D560" s="6"/>
      <c r="E560" s="6"/>
      <c r="F560" s="7"/>
      <c r="G560" s="7"/>
      <c r="H560" s="7"/>
      <c r="I560" s="7"/>
      <c r="J560" s="7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hidden="1" customHeight="1" x14ac:dyDescent="0.25">
      <c r="A561" s="1"/>
      <c r="B561" s="1"/>
      <c r="C561" s="3"/>
      <c r="D561" s="6"/>
      <c r="E561" s="6"/>
      <c r="F561" s="7"/>
      <c r="G561" s="7"/>
      <c r="H561" s="7"/>
      <c r="I561" s="7"/>
      <c r="J561" s="7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hidden="1" customHeight="1" x14ac:dyDescent="0.25">
      <c r="A562" s="1"/>
      <c r="B562" s="1"/>
      <c r="C562" s="3"/>
      <c r="D562" s="6"/>
      <c r="E562" s="6"/>
      <c r="F562" s="7"/>
      <c r="G562" s="7"/>
      <c r="H562" s="7"/>
      <c r="I562" s="7"/>
      <c r="J562" s="7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hidden="1" customHeight="1" x14ac:dyDescent="0.25">
      <c r="A563" s="1"/>
      <c r="B563" s="1"/>
      <c r="C563" s="3"/>
      <c r="D563" s="6"/>
      <c r="E563" s="6"/>
      <c r="F563" s="7"/>
      <c r="G563" s="7"/>
      <c r="H563" s="7"/>
      <c r="I563" s="7"/>
      <c r="J563" s="7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hidden="1" customHeight="1" x14ac:dyDescent="0.25">
      <c r="A564" s="1"/>
      <c r="B564" s="1"/>
      <c r="C564" s="3"/>
      <c r="D564" s="6"/>
      <c r="E564" s="6"/>
      <c r="F564" s="7"/>
      <c r="G564" s="7"/>
      <c r="H564" s="7"/>
      <c r="I564" s="7"/>
      <c r="J564" s="7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hidden="1" customHeight="1" x14ac:dyDescent="0.25">
      <c r="A565" s="1"/>
      <c r="B565" s="1"/>
      <c r="C565" s="3"/>
      <c r="D565" s="6"/>
      <c r="E565" s="6"/>
      <c r="F565" s="7"/>
      <c r="G565" s="7"/>
      <c r="H565" s="7"/>
      <c r="I565" s="7"/>
      <c r="J565" s="7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hidden="1" customHeight="1" x14ac:dyDescent="0.25">
      <c r="A566" s="1"/>
      <c r="B566" s="1"/>
      <c r="C566" s="3"/>
      <c r="D566" s="6"/>
      <c r="E566" s="6"/>
      <c r="F566" s="7"/>
      <c r="G566" s="7"/>
      <c r="H566" s="7"/>
      <c r="I566" s="7"/>
      <c r="J566" s="7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hidden="1" customHeight="1" x14ac:dyDescent="0.25">
      <c r="A567" s="1"/>
      <c r="B567" s="1"/>
      <c r="C567" s="3"/>
      <c r="D567" s="6"/>
      <c r="E567" s="6"/>
      <c r="F567" s="7"/>
      <c r="G567" s="7"/>
      <c r="H567" s="7"/>
      <c r="I567" s="7"/>
      <c r="J567" s="7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hidden="1" customHeight="1" x14ac:dyDescent="0.25">
      <c r="A568" s="1"/>
      <c r="B568" s="1"/>
      <c r="C568" s="3"/>
      <c r="D568" s="6"/>
      <c r="E568" s="6"/>
      <c r="F568" s="7"/>
      <c r="G568" s="7"/>
      <c r="H568" s="7"/>
      <c r="I568" s="7"/>
      <c r="J568" s="7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hidden="1" customHeight="1" x14ac:dyDescent="0.25">
      <c r="A569" s="1"/>
      <c r="B569" s="1"/>
      <c r="C569" s="3"/>
      <c r="D569" s="6"/>
      <c r="E569" s="6"/>
      <c r="F569" s="7"/>
      <c r="G569" s="7"/>
      <c r="H569" s="7"/>
      <c r="I569" s="7"/>
      <c r="J569" s="7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hidden="1" customHeight="1" x14ac:dyDescent="0.25">
      <c r="A570" s="1"/>
      <c r="B570" s="1"/>
      <c r="C570" s="3"/>
      <c r="D570" s="6"/>
      <c r="E570" s="6"/>
      <c r="F570" s="7"/>
      <c r="G570" s="7"/>
      <c r="H570" s="7"/>
      <c r="I570" s="7"/>
      <c r="J570" s="7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hidden="1" customHeight="1" x14ac:dyDescent="0.25">
      <c r="A571" s="1"/>
      <c r="B571" s="1"/>
      <c r="C571" s="3"/>
      <c r="D571" s="6"/>
      <c r="E571" s="6"/>
      <c r="F571" s="7"/>
      <c r="G571" s="7"/>
      <c r="H571" s="7"/>
      <c r="I571" s="7"/>
      <c r="J571" s="7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hidden="1" customHeight="1" x14ac:dyDescent="0.25">
      <c r="A572" s="1"/>
      <c r="B572" s="1"/>
      <c r="C572" s="3"/>
      <c r="D572" s="6"/>
      <c r="E572" s="6"/>
      <c r="F572" s="7"/>
      <c r="G572" s="7"/>
      <c r="H572" s="7"/>
      <c r="I572" s="7"/>
      <c r="J572" s="7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hidden="1" customHeight="1" x14ac:dyDescent="0.25">
      <c r="A573" s="1"/>
      <c r="B573" s="1"/>
      <c r="C573" s="3"/>
      <c r="D573" s="6"/>
      <c r="E573" s="6"/>
      <c r="F573" s="7"/>
      <c r="G573" s="7"/>
      <c r="H573" s="7"/>
      <c r="I573" s="7"/>
      <c r="J573" s="7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hidden="1" customHeight="1" x14ac:dyDescent="0.25">
      <c r="A574" s="1"/>
      <c r="B574" s="1"/>
      <c r="C574" s="3"/>
      <c r="D574" s="6"/>
      <c r="E574" s="6"/>
      <c r="F574" s="7"/>
      <c r="G574" s="7"/>
      <c r="H574" s="7"/>
      <c r="I574" s="7"/>
      <c r="J574" s="7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hidden="1" customHeight="1" x14ac:dyDescent="0.25">
      <c r="A575" s="1"/>
      <c r="B575" s="1"/>
      <c r="C575" s="3"/>
      <c r="D575" s="6"/>
      <c r="E575" s="6"/>
      <c r="F575" s="7"/>
      <c r="G575" s="7"/>
      <c r="H575" s="7"/>
      <c r="I575" s="7"/>
      <c r="J575" s="7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hidden="1" customHeight="1" x14ac:dyDescent="0.25">
      <c r="A576" s="1"/>
      <c r="B576" s="1"/>
      <c r="C576" s="3"/>
      <c r="D576" s="6"/>
      <c r="E576" s="6"/>
      <c r="F576" s="7"/>
      <c r="G576" s="7"/>
      <c r="H576" s="7"/>
      <c r="I576" s="7"/>
      <c r="J576" s="7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hidden="1" customHeight="1" x14ac:dyDescent="0.25">
      <c r="A577" s="1"/>
      <c r="B577" s="1"/>
      <c r="C577" s="3"/>
      <c r="D577" s="6"/>
      <c r="E577" s="6"/>
      <c r="F577" s="7"/>
      <c r="G577" s="7"/>
      <c r="H577" s="7"/>
      <c r="I577" s="7"/>
      <c r="J577" s="7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hidden="1" customHeight="1" x14ac:dyDescent="0.25">
      <c r="A578" s="1"/>
      <c r="B578" s="1"/>
      <c r="C578" s="3"/>
      <c r="D578" s="6"/>
      <c r="E578" s="6"/>
      <c r="F578" s="7"/>
      <c r="G578" s="7"/>
      <c r="H578" s="7"/>
      <c r="I578" s="7"/>
      <c r="J578" s="7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hidden="1" customHeight="1" x14ac:dyDescent="0.25">
      <c r="A579" s="1"/>
      <c r="B579" s="1"/>
      <c r="C579" s="3"/>
      <c r="D579" s="6"/>
      <c r="E579" s="6"/>
      <c r="F579" s="7"/>
      <c r="G579" s="7"/>
      <c r="H579" s="7"/>
      <c r="I579" s="7"/>
      <c r="J579" s="7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hidden="1" customHeight="1" x14ac:dyDescent="0.25">
      <c r="A580" s="1"/>
      <c r="B580" s="1"/>
      <c r="C580" s="3"/>
      <c r="D580" s="6"/>
      <c r="E580" s="6"/>
      <c r="F580" s="7"/>
      <c r="G580" s="7"/>
      <c r="H580" s="7"/>
      <c r="I580" s="7"/>
      <c r="J580" s="7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hidden="1" customHeight="1" x14ac:dyDescent="0.25">
      <c r="A581" s="1"/>
      <c r="B581" s="1"/>
      <c r="C581" s="3"/>
      <c r="D581" s="6"/>
      <c r="E581" s="6"/>
      <c r="F581" s="7"/>
      <c r="G581" s="7"/>
      <c r="H581" s="7"/>
      <c r="I581" s="7"/>
      <c r="J581" s="7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hidden="1" customHeight="1" x14ac:dyDescent="0.25">
      <c r="A582" s="1"/>
      <c r="B582" s="1"/>
      <c r="C582" s="3"/>
      <c r="D582" s="6"/>
      <c r="E582" s="6"/>
      <c r="F582" s="7"/>
      <c r="G582" s="7"/>
      <c r="H582" s="7"/>
      <c r="I582" s="7"/>
      <c r="J582" s="7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hidden="1" customHeight="1" x14ac:dyDescent="0.25">
      <c r="A583" s="1"/>
      <c r="B583" s="1"/>
      <c r="C583" s="3"/>
      <c r="D583" s="6"/>
      <c r="E583" s="6"/>
      <c r="F583" s="7"/>
      <c r="G583" s="7"/>
      <c r="H583" s="7"/>
      <c r="I583" s="7"/>
      <c r="J583" s="7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hidden="1" customHeight="1" x14ac:dyDescent="0.25">
      <c r="A584" s="1"/>
      <c r="B584" s="1"/>
      <c r="C584" s="3"/>
      <c r="D584" s="6"/>
      <c r="E584" s="6"/>
      <c r="F584" s="7"/>
      <c r="G584" s="7"/>
      <c r="H584" s="7"/>
      <c r="I584" s="7"/>
      <c r="J584" s="7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hidden="1" customHeight="1" x14ac:dyDescent="0.25">
      <c r="A585" s="1"/>
      <c r="B585" s="1"/>
      <c r="C585" s="3"/>
      <c r="D585" s="6"/>
      <c r="E585" s="6"/>
      <c r="F585" s="7"/>
      <c r="G585" s="7"/>
      <c r="H585" s="7"/>
      <c r="I585" s="7"/>
      <c r="J585" s="7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hidden="1" customHeight="1" x14ac:dyDescent="0.25">
      <c r="A586" s="1"/>
      <c r="B586" s="1"/>
      <c r="C586" s="3"/>
      <c r="D586" s="6"/>
      <c r="E586" s="6"/>
      <c r="F586" s="7"/>
      <c r="G586" s="7"/>
      <c r="H586" s="7"/>
      <c r="I586" s="7"/>
      <c r="J586" s="7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hidden="1" customHeight="1" x14ac:dyDescent="0.25">
      <c r="A587" s="1"/>
      <c r="B587" s="1"/>
      <c r="C587" s="3"/>
      <c r="D587" s="6"/>
      <c r="E587" s="6"/>
      <c r="F587" s="7"/>
      <c r="G587" s="7"/>
      <c r="H587" s="7"/>
      <c r="I587" s="7"/>
      <c r="J587" s="7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hidden="1" customHeight="1" x14ac:dyDescent="0.25">
      <c r="A588" s="1"/>
      <c r="B588" s="1"/>
      <c r="C588" s="3"/>
      <c r="D588" s="6"/>
      <c r="E588" s="6"/>
      <c r="F588" s="7"/>
      <c r="G588" s="7"/>
      <c r="H588" s="7"/>
      <c r="I588" s="7"/>
      <c r="J588" s="7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hidden="1" customHeight="1" x14ac:dyDescent="0.25">
      <c r="A589" s="1"/>
      <c r="B589" s="1"/>
      <c r="C589" s="3"/>
      <c r="D589" s="6"/>
      <c r="E589" s="6"/>
      <c r="F589" s="7"/>
      <c r="G589" s="7"/>
      <c r="H589" s="7"/>
      <c r="I589" s="7"/>
      <c r="J589" s="7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hidden="1" customHeight="1" x14ac:dyDescent="0.25">
      <c r="A590" s="1"/>
      <c r="B590" s="1"/>
      <c r="C590" s="3"/>
      <c r="D590" s="6"/>
      <c r="E590" s="6"/>
      <c r="F590" s="7"/>
      <c r="G590" s="7"/>
      <c r="H590" s="7"/>
      <c r="I590" s="7"/>
      <c r="J590" s="7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hidden="1" customHeight="1" x14ac:dyDescent="0.25">
      <c r="A591" s="1"/>
      <c r="B591" s="1"/>
      <c r="C591" s="3"/>
      <c r="D591" s="6"/>
      <c r="E591" s="6"/>
      <c r="F591" s="7"/>
      <c r="G591" s="7"/>
      <c r="H591" s="7"/>
      <c r="I591" s="7"/>
      <c r="J591" s="7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hidden="1" customHeight="1" x14ac:dyDescent="0.25">
      <c r="A592" s="1"/>
      <c r="B592" s="1"/>
      <c r="C592" s="3"/>
      <c r="D592" s="6"/>
      <c r="E592" s="6"/>
      <c r="F592" s="7"/>
      <c r="G592" s="7"/>
      <c r="H592" s="7"/>
      <c r="I592" s="7"/>
      <c r="J592" s="7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hidden="1" customHeight="1" x14ac:dyDescent="0.25">
      <c r="A593" s="1"/>
      <c r="B593" s="1"/>
      <c r="C593" s="3"/>
      <c r="D593" s="6"/>
      <c r="E593" s="6"/>
      <c r="F593" s="7"/>
      <c r="G593" s="7"/>
      <c r="H593" s="7"/>
      <c r="I593" s="7"/>
      <c r="J593" s="7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hidden="1" customHeight="1" x14ac:dyDescent="0.25">
      <c r="A594" s="1"/>
      <c r="B594" s="1"/>
      <c r="C594" s="3"/>
      <c r="D594" s="6"/>
      <c r="E594" s="6"/>
      <c r="F594" s="7"/>
      <c r="G594" s="7"/>
      <c r="H594" s="7"/>
      <c r="I594" s="7"/>
      <c r="J594" s="7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hidden="1" customHeight="1" x14ac:dyDescent="0.25">
      <c r="A595" s="1"/>
      <c r="B595" s="1"/>
      <c r="C595" s="3"/>
      <c r="D595" s="6"/>
      <c r="E595" s="6"/>
      <c r="F595" s="7"/>
      <c r="G595" s="7"/>
      <c r="H595" s="7"/>
      <c r="I595" s="7"/>
      <c r="J595" s="7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hidden="1" customHeight="1" x14ac:dyDescent="0.25">
      <c r="A596" s="1"/>
      <c r="B596" s="1"/>
      <c r="C596" s="3"/>
      <c r="D596" s="6"/>
      <c r="E596" s="6"/>
      <c r="F596" s="7"/>
      <c r="G596" s="7"/>
      <c r="H596" s="7"/>
      <c r="I596" s="7"/>
      <c r="J596" s="7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hidden="1" customHeight="1" x14ac:dyDescent="0.25">
      <c r="A597" s="1"/>
      <c r="B597" s="1"/>
      <c r="C597" s="3"/>
      <c r="D597" s="6"/>
      <c r="E597" s="6"/>
      <c r="F597" s="7"/>
      <c r="G597" s="7"/>
      <c r="H597" s="7"/>
      <c r="I597" s="7"/>
      <c r="J597" s="7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hidden="1" customHeight="1" x14ac:dyDescent="0.25">
      <c r="A598" s="1"/>
      <c r="B598" s="1"/>
      <c r="C598" s="3"/>
      <c r="D598" s="6"/>
      <c r="E598" s="6"/>
      <c r="F598" s="7"/>
      <c r="G598" s="7"/>
      <c r="H598" s="7"/>
      <c r="I598" s="7"/>
      <c r="J598" s="7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hidden="1" customHeight="1" x14ac:dyDescent="0.25">
      <c r="A599" s="1"/>
      <c r="B599" s="1"/>
      <c r="C599" s="3"/>
      <c r="D599" s="6"/>
      <c r="E599" s="6"/>
      <c r="F599" s="7"/>
      <c r="G599" s="7"/>
      <c r="H599" s="7"/>
      <c r="I599" s="7"/>
      <c r="J599" s="7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hidden="1" customHeight="1" x14ac:dyDescent="0.25">
      <c r="A600" s="1"/>
      <c r="B600" s="1"/>
      <c r="C600" s="3"/>
      <c r="D600" s="6"/>
      <c r="E600" s="6"/>
      <c r="F600" s="7"/>
      <c r="G600" s="7"/>
      <c r="H600" s="7"/>
      <c r="I600" s="7"/>
      <c r="J600" s="7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hidden="1" customHeight="1" x14ac:dyDescent="0.25">
      <c r="A601" s="1"/>
      <c r="B601" s="1"/>
      <c r="C601" s="3"/>
      <c r="D601" s="6"/>
      <c r="E601" s="6"/>
      <c r="F601" s="7"/>
      <c r="G601" s="7"/>
      <c r="H601" s="7"/>
      <c r="I601" s="7"/>
      <c r="J601" s="7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hidden="1" customHeight="1" x14ac:dyDescent="0.25">
      <c r="A602" s="1"/>
      <c r="B602" s="1"/>
      <c r="C602" s="3"/>
      <c r="D602" s="6"/>
      <c r="E602" s="6"/>
      <c r="F602" s="7"/>
      <c r="G602" s="7"/>
      <c r="H602" s="7"/>
      <c r="I602" s="7"/>
      <c r="J602" s="7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hidden="1" customHeight="1" x14ac:dyDescent="0.25">
      <c r="A603" s="1"/>
      <c r="B603" s="1"/>
      <c r="C603" s="3"/>
      <c r="D603" s="6"/>
      <c r="E603" s="6"/>
      <c r="F603" s="7"/>
      <c r="G603" s="7"/>
      <c r="H603" s="7"/>
      <c r="I603" s="7"/>
      <c r="J603" s="7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hidden="1" customHeight="1" x14ac:dyDescent="0.25">
      <c r="A604" s="1"/>
      <c r="B604" s="1"/>
      <c r="C604" s="3"/>
      <c r="D604" s="6"/>
      <c r="E604" s="6"/>
      <c r="F604" s="7"/>
      <c r="G604" s="7"/>
      <c r="H604" s="7"/>
      <c r="I604" s="7"/>
      <c r="J604" s="7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hidden="1" customHeight="1" x14ac:dyDescent="0.25">
      <c r="A605" s="1"/>
      <c r="B605" s="1"/>
      <c r="C605" s="3"/>
      <c r="D605" s="6"/>
      <c r="E605" s="6"/>
      <c r="F605" s="7"/>
      <c r="G605" s="7"/>
      <c r="H605" s="7"/>
      <c r="I605" s="7"/>
      <c r="J605" s="7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hidden="1" customHeight="1" x14ac:dyDescent="0.25">
      <c r="A606" s="1"/>
      <c r="B606" s="1"/>
      <c r="C606" s="3"/>
      <c r="D606" s="6"/>
      <c r="E606" s="6"/>
      <c r="F606" s="7"/>
      <c r="G606" s="7"/>
      <c r="H606" s="7"/>
      <c r="I606" s="7"/>
      <c r="J606" s="7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hidden="1" customHeight="1" x14ac:dyDescent="0.25">
      <c r="A607" s="1"/>
      <c r="B607" s="1"/>
      <c r="C607" s="3"/>
      <c r="D607" s="6"/>
      <c r="E607" s="6"/>
      <c r="F607" s="7"/>
      <c r="G607" s="7"/>
      <c r="H607" s="7"/>
      <c r="I607" s="7"/>
      <c r="J607" s="7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hidden="1" customHeight="1" x14ac:dyDescent="0.25">
      <c r="A608" s="1"/>
      <c r="B608" s="1"/>
      <c r="C608" s="3"/>
      <c r="D608" s="6"/>
      <c r="E608" s="6"/>
      <c r="F608" s="7"/>
      <c r="G608" s="7"/>
      <c r="H608" s="7"/>
      <c r="I608" s="7"/>
      <c r="J608" s="7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hidden="1" customHeight="1" x14ac:dyDescent="0.25">
      <c r="A609" s="1"/>
      <c r="B609" s="1"/>
      <c r="C609" s="3"/>
      <c r="D609" s="6"/>
      <c r="E609" s="6"/>
      <c r="F609" s="7"/>
      <c r="G609" s="7"/>
      <c r="H609" s="7"/>
      <c r="I609" s="7"/>
      <c r="J609" s="7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hidden="1" customHeight="1" x14ac:dyDescent="0.25">
      <c r="A610" s="1"/>
      <c r="B610" s="1"/>
      <c r="C610" s="3"/>
      <c r="D610" s="6"/>
      <c r="E610" s="6"/>
      <c r="F610" s="7"/>
      <c r="G610" s="7"/>
      <c r="H610" s="7"/>
      <c r="I610" s="7"/>
      <c r="J610" s="7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hidden="1" customHeight="1" x14ac:dyDescent="0.25">
      <c r="A611" s="1"/>
      <c r="B611" s="1"/>
      <c r="C611" s="3"/>
      <c r="D611" s="6"/>
      <c r="E611" s="6"/>
      <c r="F611" s="7"/>
      <c r="G611" s="7"/>
      <c r="H611" s="7"/>
      <c r="I611" s="7"/>
      <c r="J611" s="7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hidden="1" customHeight="1" x14ac:dyDescent="0.25">
      <c r="A612" s="1"/>
      <c r="B612" s="1"/>
      <c r="C612" s="3"/>
      <c r="D612" s="6"/>
      <c r="E612" s="6"/>
      <c r="F612" s="7"/>
      <c r="G612" s="7"/>
      <c r="H612" s="7"/>
      <c r="I612" s="7"/>
      <c r="J612" s="7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hidden="1" customHeight="1" x14ac:dyDescent="0.25">
      <c r="A613" s="1"/>
      <c r="B613" s="1"/>
      <c r="C613" s="3"/>
      <c r="D613" s="6"/>
      <c r="E613" s="6"/>
      <c r="F613" s="7"/>
      <c r="G613" s="7"/>
      <c r="H613" s="7"/>
      <c r="I613" s="7"/>
      <c r="J613" s="7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hidden="1" customHeight="1" x14ac:dyDescent="0.25">
      <c r="A614" s="1"/>
      <c r="B614" s="1"/>
      <c r="C614" s="3"/>
      <c r="D614" s="6"/>
      <c r="E614" s="6"/>
      <c r="F614" s="7"/>
      <c r="G614" s="7"/>
      <c r="H614" s="7"/>
      <c r="I614" s="7"/>
      <c r="J614" s="7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hidden="1" customHeight="1" x14ac:dyDescent="0.25">
      <c r="A615" s="1"/>
      <c r="B615" s="1"/>
      <c r="C615" s="3"/>
      <c r="D615" s="6"/>
      <c r="E615" s="6"/>
      <c r="F615" s="7"/>
      <c r="G615" s="7"/>
      <c r="H615" s="7"/>
      <c r="I615" s="7"/>
      <c r="J615" s="7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hidden="1" customHeight="1" x14ac:dyDescent="0.25">
      <c r="A616" s="1"/>
      <c r="B616" s="1"/>
      <c r="C616" s="3"/>
      <c r="D616" s="6"/>
      <c r="E616" s="6"/>
      <c r="F616" s="7"/>
      <c r="G616" s="7"/>
      <c r="H616" s="7"/>
      <c r="I616" s="7"/>
      <c r="J616" s="7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hidden="1" customHeight="1" x14ac:dyDescent="0.25">
      <c r="A617" s="1"/>
      <c r="B617" s="1"/>
      <c r="C617" s="3"/>
      <c r="D617" s="6"/>
      <c r="E617" s="6"/>
      <c r="F617" s="7"/>
      <c r="G617" s="7"/>
      <c r="H617" s="7"/>
      <c r="I617" s="7"/>
      <c r="J617" s="7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hidden="1" customHeight="1" x14ac:dyDescent="0.25">
      <c r="A618" s="1"/>
      <c r="B618" s="1"/>
      <c r="C618" s="3"/>
      <c r="D618" s="6"/>
      <c r="E618" s="6"/>
      <c r="F618" s="7"/>
      <c r="G618" s="7"/>
      <c r="H618" s="7"/>
      <c r="I618" s="7"/>
      <c r="J618" s="7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hidden="1" customHeight="1" x14ac:dyDescent="0.25">
      <c r="A619" s="1"/>
      <c r="B619" s="1"/>
      <c r="C619" s="3"/>
      <c r="D619" s="6"/>
      <c r="E619" s="6"/>
      <c r="F619" s="7"/>
      <c r="G619" s="7"/>
      <c r="H619" s="7"/>
      <c r="I619" s="7"/>
      <c r="J619" s="7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hidden="1" customHeight="1" x14ac:dyDescent="0.25">
      <c r="A620" s="1"/>
      <c r="B620" s="1"/>
      <c r="C620" s="3"/>
      <c r="D620" s="6"/>
      <c r="E620" s="6"/>
      <c r="F620" s="7"/>
      <c r="G620" s="7"/>
      <c r="H620" s="7"/>
      <c r="I620" s="7"/>
      <c r="J620" s="7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hidden="1" customHeight="1" x14ac:dyDescent="0.25">
      <c r="A621" s="1"/>
      <c r="B621" s="1"/>
      <c r="C621" s="3"/>
      <c r="D621" s="6"/>
      <c r="E621" s="6"/>
      <c r="F621" s="7"/>
      <c r="G621" s="7"/>
      <c r="H621" s="7"/>
      <c r="I621" s="7"/>
      <c r="J621" s="7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hidden="1" customHeight="1" x14ac:dyDescent="0.25">
      <c r="A622" s="1"/>
      <c r="B622" s="1"/>
      <c r="C622" s="3"/>
      <c r="D622" s="6"/>
      <c r="E622" s="6"/>
      <c r="F622" s="7"/>
      <c r="G622" s="7"/>
      <c r="H622" s="7"/>
      <c r="I622" s="7"/>
      <c r="J622" s="7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hidden="1" customHeight="1" x14ac:dyDescent="0.25">
      <c r="A623" s="1"/>
      <c r="B623" s="1"/>
      <c r="C623" s="3"/>
      <c r="D623" s="6"/>
      <c r="E623" s="6"/>
      <c r="F623" s="7"/>
      <c r="G623" s="7"/>
      <c r="H623" s="7"/>
      <c r="I623" s="7"/>
      <c r="J623" s="7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hidden="1" customHeight="1" x14ac:dyDescent="0.25">
      <c r="A624" s="1"/>
      <c r="B624" s="1"/>
      <c r="C624" s="3"/>
      <c r="D624" s="6"/>
      <c r="E624" s="6"/>
      <c r="F624" s="7"/>
      <c r="G624" s="7"/>
      <c r="H624" s="7"/>
      <c r="I624" s="7"/>
      <c r="J624" s="7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hidden="1" customHeight="1" x14ac:dyDescent="0.25">
      <c r="A625" s="1"/>
      <c r="B625" s="1"/>
      <c r="C625" s="3"/>
      <c r="D625" s="6"/>
      <c r="E625" s="6"/>
      <c r="F625" s="7"/>
      <c r="G625" s="7"/>
      <c r="H625" s="7"/>
      <c r="I625" s="7"/>
      <c r="J625" s="7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hidden="1" customHeight="1" x14ac:dyDescent="0.25">
      <c r="A626" s="1"/>
      <c r="B626" s="1"/>
      <c r="C626" s="3"/>
      <c r="D626" s="6"/>
      <c r="E626" s="6"/>
      <c r="F626" s="7"/>
      <c r="G626" s="7"/>
      <c r="H626" s="7"/>
      <c r="I626" s="7"/>
      <c r="J626" s="7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hidden="1" customHeight="1" x14ac:dyDescent="0.25">
      <c r="A627" s="1"/>
      <c r="B627" s="1"/>
      <c r="C627" s="3"/>
      <c r="D627" s="6"/>
      <c r="E627" s="6"/>
      <c r="F627" s="7"/>
      <c r="G627" s="7"/>
      <c r="H627" s="7"/>
      <c r="I627" s="7"/>
      <c r="J627" s="7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hidden="1" customHeight="1" x14ac:dyDescent="0.25">
      <c r="A628" s="1"/>
      <c r="B628" s="1"/>
      <c r="C628" s="3"/>
      <c r="D628" s="6"/>
      <c r="E628" s="6"/>
      <c r="F628" s="7"/>
      <c r="G628" s="7"/>
      <c r="H628" s="7"/>
      <c r="I628" s="7"/>
      <c r="J628" s="7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hidden="1" customHeight="1" x14ac:dyDescent="0.25">
      <c r="A629" s="1"/>
      <c r="B629" s="1"/>
      <c r="C629" s="3"/>
      <c r="D629" s="6"/>
      <c r="E629" s="6"/>
      <c r="F629" s="7"/>
      <c r="G629" s="7"/>
      <c r="H629" s="7"/>
      <c r="I629" s="7"/>
      <c r="J629" s="7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hidden="1" customHeight="1" x14ac:dyDescent="0.25">
      <c r="A630" s="1"/>
      <c r="B630" s="1"/>
      <c r="C630" s="3"/>
      <c r="D630" s="6"/>
      <c r="E630" s="6"/>
      <c r="F630" s="7"/>
      <c r="G630" s="7"/>
      <c r="H630" s="7"/>
      <c r="I630" s="7"/>
      <c r="J630" s="7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hidden="1" customHeight="1" x14ac:dyDescent="0.25">
      <c r="A631" s="1"/>
      <c r="B631" s="1"/>
      <c r="C631" s="3"/>
      <c r="D631" s="6"/>
      <c r="E631" s="6"/>
      <c r="F631" s="7"/>
      <c r="G631" s="7"/>
      <c r="H631" s="7"/>
      <c r="I631" s="7"/>
      <c r="J631" s="7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hidden="1" customHeight="1" x14ac:dyDescent="0.25">
      <c r="A632" s="1"/>
      <c r="B632" s="1"/>
      <c r="C632" s="3"/>
      <c r="D632" s="6"/>
      <c r="E632" s="6"/>
      <c r="F632" s="7"/>
      <c r="G632" s="7"/>
      <c r="H632" s="7"/>
      <c r="I632" s="7"/>
      <c r="J632" s="7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hidden="1" customHeight="1" x14ac:dyDescent="0.25">
      <c r="A633" s="1"/>
      <c r="B633" s="1"/>
      <c r="C633" s="3"/>
      <c r="D633" s="6"/>
      <c r="E633" s="6"/>
      <c r="F633" s="7"/>
      <c r="G633" s="7"/>
      <c r="H633" s="7"/>
      <c r="I633" s="7"/>
      <c r="J633" s="7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hidden="1" customHeight="1" x14ac:dyDescent="0.25">
      <c r="A634" s="1"/>
      <c r="B634" s="1"/>
      <c r="C634" s="3"/>
      <c r="D634" s="6"/>
      <c r="E634" s="6"/>
      <c r="F634" s="7"/>
      <c r="G634" s="7"/>
      <c r="H634" s="7"/>
      <c r="I634" s="7"/>
      <c r="J634" s="7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hidden="1" customHeight="1" x14ac:dyDescent="0.25">
      <c r="A635" s="1"/>
      <c r="B635" s="1"/>
      <c r="C635" s="3"/>
      <c r="D635" s="6"/>
      <c r="E635" s="6"/>
      <c r="F635" s="7"/>
      <c r="G635" s="7"/>
      <c r="H635" s="7"/>
      <c r="I635" s="7"/>
      <c r="J635" s="7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hidden="1" customHeight="1" x14ac:dyDescent="0.25">
      <c r="A636" s="1"/>
      <c r="B636" s="1"/>
      <c r="C636" s="3"/>
      <c r="D636" s="6"/>
      <c r="E636" s="6"/>
      <c r="F636" s="7"/>
      <c r="G636" s="7"/>
      <c r="H636" s="7"/>
      <c r="I636" s="7"/>
      <c r="J636" s="7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hidden="1" customHeight="1" x14ac:dyDescent="0.25">
      <c r="A637" s="1"/>
      <c r="B637" s="1"/>
      <c r="C637" s="3"/>
      <c r="D637" s="6"/>
      <c r="E637" s="6"/>
      <c r="F637" s="7"/>
      <c r="G637" s="7"/>
      <c r="H637" s="7"/>
      <c r="I637" s="7"/>
      <c r="J637" s="7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hidden="1" customHeight="1" x14ac:dyDescent="0.25">
      <c r="A638" s="1"/>
      <c r="B638" s="1"/>
      <c r="C638" s="3"/>
      <c r="D638" s="6"/>
      <c r="E638" s="6"/>
      <c r="F638" s="7"/>
      <c r="G638" s="7"/>
      <c r="H638" s="7"/>
      <c r="I638" s="7"/>
      <c r="J638" s="7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hidden="1" customHeight="1" x14ac:dyDescent="0.25">
      <c r="A639" s="1"/>
      <c r="B639" s="1"/>
      <c r="C639" s="3"/>
      <c r="D639" s="6"/>
      <c r="E639" s="6"/>
      <c r="F639" s="7"/>
      <c r="G639" s="7"/>
      <c r="H639" s="7"/>
      <c r="I639" s="7"/>
      <c r="J639" s="7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hidden="1" customHeight="1" x14ac:dyDescent="0.25">
      <c r="A640" s="1"/>
      <c r="B640" s="1"/>
      <c r="C640" s="3"/>
      <c r="D640" s="6"/>
      <c r="E640" s="6"/>
      <c r="F640" s="7"/>
      <c r="G640" s="7"/>
      <c r="H640" s="7"/>
      <c r="I640" s="7"/>
      <c r="J640" s="7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hidden="1" customHeight="1" x14ac:dyDescent="0.25">
      <c r="A641" s="1"/>
      <c r="B641" s="1"/>
      <c r="C641" s="3"/>
      <c r="D641" s="6"/>
      <c r="E641" s="6"/>
      <c r="F641" s="7"/>
      <c r="G641" s="7"/>
      <c r="H641" s="7"/>
      <c r="I641" s="7"/>
      <c r="J641" s="7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hidden="1" customHeight="1" x14ac:dyDescent="0.25">
      <c r="A642" s="1"/>
      <c r="B642" s="1"/>
      <c r="C642" s="3"/>
      <c r="D642" s="6"/>
      <c r="E642" s="6"/>
      <c r="F642" s="7"/>
      <c r="G642" s="7"/>
      <c r="H642" s="7"/>
      <c r="I642" s="7"/>
      <c r="J642" s="7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hidden="1" customHeight="1" x14ac:dyDescent="0.25">
      <c r="A643" s="1"/>
      <c r="B643" s="1"/>
      <c r="C643" s="3"/>
      <c r="D643" s="6"/>
      <c r="E643" s="6"/>
      <c r="F643" s="7"/>
      <c r="G643" s="7"/>
      <c r="H643" s="7"/>
      <c r="I643" s="7"/>
      <c r="J643" s="7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hidden="1" customHeight="1" x14ac:dyDescent="0.25">
      <c r="A644" s="1"/>
      <c r="B644" s="1"/>
      <c r="C644" s="3"/>
      <c r="D644" s="6"/>
      <c r="E644" s="6"/>
      <c r="F644" s="7"/>
      <c r="G644" s="7"/>
      <c r="H644" s="7"/>
      <c r="I644" s="7"/>
      <c r="J644" s="7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hidden="1" customHeight="1" x14ac:dyDescent="0.25">
      <c r="A645" s="1"/>
      <c r="B645" s="1"/>
      <c r="C645" s="3"/>
      <c r="D645" s="6"/>
      <c r="E645" s="6"/>
      <c r="F645" s="7"/>
      <c r="G645" s="7"/>
      <c r="H645" s="7"/>
      <c r="I645" s="7"/>
      <c r="J645" s="7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hidden="1" customHeight="1" x14ac:dyDescent="0.25">
      <c r="A646" s="1"/>
      <c r="B646" s="1"/>
      <c r="C646" s="3"/>
      <c r="D646" s="6"/>
      <c r="E646" s="6"/>
      <c r="F646" s="7"/>
      <c r="G646" s="7"/>
      <c r="H646" s="7"/>
      <c r="I646" s="7"/>
      <c r="J646" s="7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hidden="1" customHeight="1" x14ac:dyDescent="0.25">
      <c r="A647" s="1"/>
      <c r="B647" s="1"/>
      <c r="C647" s="3"/>
      <c r="D647" s="6"/>
      <c r="E647" s="6"/>
      <c r="F647" s="7"/>
      <c r="G647" s="7"/>
      <c r="H647" s="7"/>
      <c r="I647" s="7"/>
      <c r="J647" s="7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hidden="1" customHeight="1" x14ac:dyDescent="0.25">
      <c r="A648" s="1"/>
      <c r="B648" s="1"/>
      <c r="C648" s="3"/>
      <c r="D648" s="6"/>
      <c r="E648" s="6"/>
      <c r="F648" s="7"/>
      <c r="G648" s="7"/>
      <c r="H648" s="7"/>
      <c r="I648" s="7"/>
      <c r="J648" s="7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hidden="1" customHeight="1" x14ac:dyDescent="0.25">
      <c r="A649" s="1"/>
      <c r="B649" s="1"/>
      <c r="C649" s="3"/>
      <c r="D649" s="6"/>
      <c r="E649" s="6"/>
      <c r="F649" s="7"/>
      <c r="G649" s="7"/>
      <c r="H649" s="7"/>
      <c r="I649" s="7"/>
      <c r="J649" s="7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hidden="1" customHeight="1" x14ac:dyDescent="0.25">
      <c r="A650" s="1"/>
      <c r="B650" s="1"/>
      <c r="C650" s="3"/>
      <c r="D650" s="6"/>
      <c r="E650" s="6"/>
      <c r="F650" s="7"/>
      <c r="G650" s="7"/>
      <c r="H650" s="7"/>
      <c r="I650" s="7"/>
      <c r="J650" s="7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hidden="1" customHeight="1" x14ac:dyDescent="0.25">
      <c r="A651" s="1"/>
      <c r="B651" s="1"/>
      <c r="C651" s="3"/>
      <c r="D651" s="6"/>
      <c r="E651" s="6"/>
      <c r="F651" s="7"/>
      <c r="G651" s="7"/>
      <c r="H651" s="7"/>
      <c r="I651" s="7"/>
      <c r="J651" s="7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hidden="1" customHeight="1" x14ac:dyDescent="0.25">
      <c r="A652" s="1"/>
      <c r="B652" s="1"/>
      <c r="C652" s="3"/>
      <c r="D652" s="6"/>
      <c r="E652" s="6"/>
      <c r="F652" s="7"/>
      <c r="G652" s="7"/>
      <c r="H652" s="7"/>
      <c r="I652" s="7"/>
      <c r="J652" s="7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hidden="1" customHeight="1" x14ac:dyDescent="0.25">
      <c r="A653" s="1"/>
      <c r="B653" s="1"/>
      <c r="C653" s="3"/>
      <c r="D653" s="6"/>
      <c r="E653" s="6"/>
      <c r="F653" s="7"/>
      <c r="G653" s="7"/>
      <c r="H653" s="7"/>
      <c r="I653" s="7"/>
      <c r="J653" s="7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hidden="1" customHeight="1" x14ac:dyDescent="0.25">
      <c r="A654" s="1"/>
      <c r="B654" s="1"/>
      <c r="C654" s="3"/>
      <c r="D654" s="6"/>
      <c r="E654" s="6"/>
      <c r="F654" s="7"/>
      <c r="G654" s="7"/>
      <c r="H654" s="7"/>
      <c r="I654" s="7"/>
      <c r="J654" s="7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hidden="1" customHeight="1" x14ac:dyDescent="0.25">
      <c r="A655" s="1"/>
      <c r="B655" s="1"/>
      <c r="C655" s="3"/>
      <c r="D655" s="6"/>
      <c r="E655" s="6"/>
      <c r="F655" s="7"/>
      <c r="G655" s="7"/>
      <c r="H655" s="7"/>
      <c r="I655" s="7"/>
      <c r="J655" s="7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hidden="1" customHeight="1" x14ac:dyDescent="0.25">
      <c r="A656" s="1"/>
      <c r="B656" s="1"/>
      <c r="C656" s="3"/>
      <c r="D656" s="6"/>
      <c r="E656" s="6"/>
      <c r="F656" s="7"/>
      <c r="G656" s="7"/>
      <c r="H656" s="7"/>
      <c r="I656" s="7"/>
      <c r="J656" s="7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hidden="1" customHeight="1" x14ac:dyDescent="0.25">
      <c r="A657" s="1"/>
      <c r="B657" s="1"/>
      <c r="C657" s="3"/>
      <c r="D657" s="6"/>
      <c r="E657" s="6"/>
      <c r="F657" s="7"/>
      <c r="G657" s="7"/>
      <c r="H657" s="7"/>
      <c r="I657" s="7"/>
      <c r="J657" s="7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hidden="1" customHeight="1" x14ac:dyDescent="0.25">
      <c r="A658" s="1"/>
      <c r="B658" s="1"/>
      <c r="C658" s="3"/>
      <c r="D658" s="6"/>
      <c r="E658" s="6"/>
      <c r="F658" s="7"/>
      <c r="G658" s="7"/>
      <c r="H658" s="7"/>
      <c r="I658" s="7"/>
      <c r="J658" s="7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hidden="1" customHeight="1" x14ac:dyDescent="0.25">
      <c r="A659" s="1"/>
      <c r="B659" s="1"/>
      <c r="C659" s="3"/>
      <c r="D659" s="6"/>
      <c r="E659" s="6"/>
      <c r="F659" s="7"/>
      <c r="G659" s="7"/>
      <c r="H659" s="7"/>
      <c r="I659" s="7"/>
      <c r="J659" s="7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hidden="1" customHeight="1" x14ac:dyDescent="0.25">
      <c r="A660" s="1"/>
      <c r="B660" s="1"/>
      <c r="C660" s="3"/>
      <c r="D660" s="6"/>
      <c r="E660" s="6"/>
      <c r="F660" s="7"/>
      <c r="G660" s="7"/>
      <c r="H660" s="7"/>
      <c r="I660" s="7"/>
      <c r="J660" s="7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hidden="1" customHeight="1" x14ac:dyDescent="0.25">
      <c r="A661" s="1"/>
      <c r="B661" s="1"/>
      <c r="C661" s="3"/>
      <c r="D661" s="6"/>
      <c r="E661" s="6"/>
      <c r="F661" s="7"/>
      <c r="G661" s="7"/>
      <c r="H661" s="7"/>
      <c r="I661" s="7"/>
      <c r="J661" s="7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hidden="1" customHeight="1" x14ac:dyDescent="0.25">
      <c r="A662" s="1"/>
      <c r="B662" s="1"/>
      <c r="C662" s="3"/>
      <c r="D662" s="6"/>
      <c r="E662" s="6"/>
      <c r="F662" s="7"/>
      <c r="G662" s="7"/>
      <c r="H662" s="7"/>
      <c r="I662" s="7"/>
      <c r="J662" s="7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hidden="1" customHeight="1" x14ac:dyDescent="0.25">
      <c r="A663" s="1"/>
      <c r="B663" s="1"/>
      <c r="C663" s="3"/>
      <c r="D663" s="6"/>
      <c r="E663" s="6"/>
      <c r="F663" s="7"/>
      <c r="G663" s="7"/>
      <c r="H663" s="7"/>
      <c r="I663" s="7"/>
      <c r="J663" s="7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hidden="1" customHeight="1" x14ac:dyDescent="0.25">
      <c r="A664" s="1"/>
      <c r="B664" s="1"/>
      <c r="C664" s="3"/>
      <c r="D664" s="6"/>
      <c r="E664" s="6"/>
      <c r="F664" s="7"/>
      <c r="G664" s="7"/>
      <c r="H664" s="7"/>
      <c r="I664" s="7"/>
      <c r="J664" s="7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hidden="1" customHeight="1" x14ac:dyDescent="0.25">
      <c r="A665" s="1"/>
      <c r="B665" s="1"/>
      <c r="C665" s="3"/>
      <c r="D665" s="6"/>
      <c r="E665" s="6"/>
      <c r="F665" s="7"/>
      <c r="G665" s="7"/>
      <c r="H665" s="7"/>
      <c r="I665" s="7"/>
      <c r="J665" s="7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hidden="1" customHeight="1" x14ac:dyDescent="0.25">
      <c r="A666" s="1"/>
      <c r="B666" s="1"/>
      <c r="C666" s="3"/>
      <c r="D666" s="6"/>
      <c r="E666" s="6"/>
      <c r="F666" s="7"/>
      <c r="G666" s="7"/>
      <c r="H666" s="7"/>
      <c r="I666" s="7"/>
      <c r="J666" s="7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hidden="1" customHeight="1" x14ac:dyDescent="0.25">
      <c r="A667" s="1"/>
      <c r="B667" s="1"/>
      <c r="C667" s="3"/>
      <c r="D667" s="6"/>
      <c r="E667" s="6"/>
      <c r="F667" s="7"/>
      <c r="G667" s="7"/>
      <c r="H667" s="7"/>
      <c r="I667" s="7"/>
      <c r="J667" s="7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hidden="1" customHeight="1" x14ac:dyDescent="0.25">
      <c r="A668" s="1"/>
      <c r="B668" s="1"/>
      <c r="C668" s="3"/>
      <c r="D668" s="6"/>
      <c r="E668" s="6"/>
      <c r="F668" s="7"/>
      <c r="G668" s="7"/>
      <c r="H668" s="7"/>
      <c r="I668" s="7"/>
      <c r="J668" s="7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hidden="1" customHeight="1" x14ac:dyDescent="0.25">
      <c r="A669" s="1"/>
      <c r="B669" s="1"/>
      <c r="C669" s="3"/>
      <c r="D669" s="6"/>
      <c r="E669" s="6"/>
      <c r="F669" s="7"/>
      <c r="G669" s="7"/>
      <c r="H669" s="7"/>
      <c r="I669" s="7"/>
      <c r="J669" s="7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hidden="1" customHeight="1" x14ac:dyDescent="0.25">
      <c r="A670" s="1"/>
      <c r="B670" s="1"/>
      <c r="C670" s="3"/>
      <c r="D670" s="6"/>
      <c r="E670" s="6"/>
      <c r="F670" s="7"/>
      <c r="G670" s="7"/>
      <c r="H670" s="7"/>
      <c r="I670" s="7"/>
      <c r="J670" s="7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hidden="1" customHeight="1" x14ac:dyDescent="0.25">
      <c r="A671" s="1"/>
      <c r="B671" s="1"/>
      <c r="C671" s="3"/>
      <c r="D671" s="6"/>
      <c r="E671" s="6"/>
      <c r="F671" s="7"/>
      <c r="G671" s="7"/>
      <c r="H671" s="7"/>
      <c r="I671" s="7"/>
      <c r="J671" s="7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hidden="1" customHeight="1" x14ac:dyDescent="0.25">
      <c r="A672" s="1"/>
      <c r="B672" s="1"/>
      <c r="C672" s="3"/>
      <c r="D672" s="6"/>
      <c r="E672" s="6"/>
      <c r="F672" s="7"/>
      <c r="G672" s="7"/>
      <c r="H672" s="7"/>
      <c r="I672" s="7"/>
      <c r="J672" s="7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hidden="1" customHeight="1" x14ac:dyDescent="0.25">
      <c r="A673" s="1"/>
      <c r="B673" s="1"/>
      <c r="C673" s="3"/>
      <c r="D673" s="6"/>
      <c r="E673" s="6"/>
      <c r="F673" s="7"/>
      <c r="G673" s="7"/>
      <c r="H673" s="7"/>
      <c r="I673" s="7"/>
      <c r="J673" s="7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hidden="1" customHeight="1" x14ac:dyDescent="0.25">
      <c r="A674" s="1"/>
      <c r="B674" s="1"/>
      <c r="C674" s="3"/>
      <c r="D674" s="6"/>
      <c r="E674" s="6"/>
      <c r="F674" s="7"/>
      <c r="G674" s="7"/>
      <c r="H674" s="7"/>
      <c r="I674" s="7"/>
      <c r="J674" s="7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hidden="1" customHeight="1" x14ac:dyDescent="0.25">
      <c r="A675" s="1"/>
      <c r="B675" s="1"/>
      <c r="C675" s="3"/>
      <c r="D675" s="6"/>
      <c r="E675" s="6"/>
      <c r="F675" s="7"/>
      <c r="G675" s="7"/>
      <c r="H675" s="7"/>
      <c r="I675" s="7"/>
      <c r="J675" s="7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hidden="1" customHeight="1" x14ac:dyDescent="0.25">
      <c r="A676" s="1"/>
      <c r="B676" s="1"/>
      <c r="C676" s="3"/>
      <c r="D676" s="6"/>
      <c r="E676" s="6"/>
      <c r="F676" s="7"/>
      <c r="G676" s="7"/>
      <c r="H676" s="7"/>
      <c r="I676" s="7"/>
      <c r="J676" s="7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hidden="1" customHeight="1" x14ac:dyDescent="0.25">
      <c r="A677" s="1"/>
      <c r="B677" s="1"/>
      <c r="C677" s="3"/>
      <c r="D677" s="6"/>
      <c r="E677" s="6"/>
      <c r="F677" s="7"/>
      <c r="G677" s="7"/>
      <c r="H677" s="7"/>
      <c r="I677" s="7"/>
      <c r="J677" s="7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hidden="1" customHeight="1" x14ac:dyDescent="0.25">
      <c r="A678" s="1"/>
      <c r="B678" s="1"/>
      <c r="C678" s="3"/>
      <c r="D678" s="6"/>
      <c r="E678" s="6"/>
      <c r="F678" s="7"/>
      <c r="G678" s="7"/>
      <c r="H678" s="7"/>
      <c r="I678" s="7"/>
      <c r="J678" s="7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hidden="1" customHeight="1" x14ac:dyDescent="0.25">
      <c r="A679" s="1"/>
      <c r="B679" s="1"/>
      <c r="C679" s="3"/>
      <c r="D679" s="6"/>
      <c r="E679" s="6"/>
      <c r="F679" s="7"/>
      <c r="G679" s="7"/>
      <c r="H679" s="7"/>
      <c r="I679" s="7"/>
      <c r="J679" s="7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hidden="1" customHeight="1" x14ac:dyDescent="0.25">
      <c r="A680" s="1"/>
      <c r="B680" s="1"/>
      <c r="C680" s="3"/>
      <c r="D680" s="6"/>
      <c r="E680" s="6"/>
      <c r="F680" s="7"/>
      <c r="G680" s="7"/>
      <c r="H680" s="7"/>
      <c r="I680" s="7"/>
      <c r="J680" s="7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hidden="1" customHeight="1" x14ac:dyDescent="0.25">
      <c r="A681" s="1"/>
      <c r="B681" s="1"/>
      <c r="C681" s="3"/>
      <c r="D681" s="6"/>
      <c r="E681" s="6"/>
      <c r="F681" s="7"/>
      <c r="G681" s="7"/>
      <c r="H681" s="7"/>
      <c r="I681" s="7"/>
      <c r="J681" s="7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hidden="1" customHeight="1" x14ac:dyDescent="0.25">
      <c r="A682" s="1"/>
      <c r="B682" s="1"/>
      <c r="C682" s="3"/>
      <c r="D682" s="6"/>
      <c r="E682" s="6"/>
      <c r="F682" s="7"/>
      <c r="G682" s="7"/>
      <c r="H682" s="7"/>
      <c r="I682" s="7"/>
      <c r="J682" s="7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hidden="1" customHeight="1" x14ac:dyDescent="0.25">
      <c r="A683" s="1"/>
      <c r="B683" s="1"/>
      <c r="C683" s="3"/>
      <c r="D683" s="6"/>
      <c r="E683" s="6"/>
      <c r="F683" s="7"/>
      <c r="G683" s="7"/>
      <c r="H683" s="7"/>
      <c r="I683" s="7"/>
      <c r="J683" s="7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hidden="1" customHeight="1" x14ac:dyDescent="0.25">
      <c r="A684" s="1"/>
      <c r="B684" s="1"/>
      <c r="C684" s="3"/>
      <c r="D684" s="6"/>
      <c r="E684" s="6"/>
      <c r="F684" s="7"/>
      <c r="G684" s="7"/>
      <c r="H684" s="7"/>
      <c r="I684" s="7"/>
      <c r="J684" s="7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hidden="1" customHeight="1" x14ac:dyDescent="0.25">
      <c r="A685" s="1"/>
      <c r="B685" s="1"/>
      <c r="C685" s="3"/>
      <c r="D685" s="6"/>
      <c r="E685" s="6"/>
      <c r="F685" s="7"/>
      <c r="G685" s="7"/>
      <c r="H685" s="7"/>
      <c r="I685" s="7"/>
      <c r="J685" s="7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hidden="1" customHeight="1" x14ac:dyDescent="0.25">
      <c r="A686" s="1"/>
      <c r="B686" s="1"/>
      <c r="C686" s="3"/>
      <c r="D686" s="6"/>
      <c r="E686" s="6"/>
      <c r="F686" s="7"/>
      <c r="G686" s="7"/>
      <c r="H686" s="7"/>
      <c r="I686" s="7"/>
      <c r="J686" s="7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hidden="1" customHeight="1" x14ac:dyDescent="0.25">
      <c r="A687" s="1"/>
      <c r="B687" s="1"/>
      <c r="C687" s="3"/>
      <c r="D687" s="6"/>
      <c r="E687" s="6"/>
      <c r="F687" s="7"/>
      <c r="G687" s="7"/>
      <c r="H687" s="7"/>
      <c r="I687" s="7"/>
      <c r="J687" s="7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hidden="1" customHeight="1" x14ac:dyDescent="0.25">
      <c r="A688" s="1"/>
      <c r="B688" s="1"/>
      <c r="C688" s="3"/>
      <c r="D688" s="6"/>
      <c r="E688" s="6"/>
      <c r="F688" s="7"/>
      <c r="G688" s="7"/>
      <c r="H688" s="7"/>
      <c r="I688" s="7"/>
      <c r="J688" s="7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hidden="1" customHeight="1" x14ac:dyDescent="0.25">
      <c r="A689" s="1"/>
      <c r="B689" s="1"/>
      <c r="C689" s="3"/>
      <c r="D689" s="6"/>
      <c r="E689" s="6"/>
      <c r="F689" s="7"/>
      <c r="G689" s="7"/>
      <c r="H689" s="7"/>
      <c r="I689" s="7"/>
      <c r="J689" s="7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hidden="1" customHeight="1" x14ac:dyDescent="0.25">
      <c r="A690" s="1"/>
      <c r="B690" s="1"/>
      <c r="C690" s="3"/>
      <c r="D690" s="6"/>
      <c r="E690" s="6"/>
      <c r="F690" s="7"/>
      <c r="G690" s="7"/>
      <c r="H690" s="7"/>
      <c r="I690" s="7"/>
      <c r="J690" s="7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hidden="1" customHeight="1" x14ac:dyDescent="0.25">
      <c r="A691" s="1"/>
      <c r="B691" s="1"/>
      <c r="C691" s="3"/>
      <c r="D691" s="6"/>
      <c r="E691" s="6"/>
      <c r="F691" s="7"/>
      <c r="G691" s="7"/>
      <c r="H691" s="7"/>
      <c r="I691" s="7"/>
      <c r="J691" s="7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hidden="1" customHeight="1" x14ac:dyDescent="0.25">
      <c r="A692" s="1"/>
      <c r="B692" s="1"/>
      <c r="C692" s="3"/>
      <c r="D692" s="6"/>
      <c r="E692" s="6"/>
      <c r="F692" s="7"/>
      <c r="G692" s="7"/>
      <c r="H692" s="7"/>
      <c r="I692" s="7"/>
      <c r="J692" s="7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hidden="1" customHeight="1" x14ac:dyDescent="0.25">
      <c r="A693" s="1"/>
      <c r="B693" s="1"/>
      <c r="C693" s="3"/>
      <c r="D693" s="6"/>
      <c r="E693" s="6"/>
      <c r="F693" s="7"/>
      <c r="G693" s="7"/>
      <c r="H693" s="7"/>
      <c r="I693" s="7"/>
      <c r="J693" s="7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hidden="1" customHeight="1" x14ac:dyDescent="0.25">
      <c r="A694" s="1"/>
      <c r="B694" s="1"/>
      <c r="C694" s="3"/>
      <c r="D694" s="6"/>
      <c r="E694" s="6"/>
      <c r="F694" s="7"/>
      <c r="G694" s="7"/>
      <c r="H694" s="7"/>
      <c r="I694" s="7"/>
      <c r="J694" s="7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hidden="1" customHeight="1" x14ac:dyDescent="0.25">
      <c r="A695" s="1"/>
      <c r="B695" s="1"/>
      <c r="C695" s="3"/>
      <c r="D695" s="6"/>
      <c r="E695" s="6"/>
      <c r="F695" s="7"/>
      <c r="G695" s="7"/>
      <c r="H695" s="7"/>
      <c r="I695" s="7"/>
      <c r="J695" s="7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hidden="1" customHeight="1" x14ac:dyDescent="0.25">
      <c r="A696" s="1"/>
      <c r="B696" s="1"/>
      <c r="C696" s="3"/>
      <c r="D696" s="6"/>
      <c r="E696" s="6"/>
      <c r="F696" s="7"/>
      <c r="G696" s="7"/>
      <c r="H696" s="7"/>
      <c r="I696" s="7"/>
      <c r="J696" s="7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hidden="1" customHeight="1" x14ac:dyDescent="0.25">
      <c r="A697" s="1"/>
      <c r="B697" s="1"/>
      <c r="C697" s="3"/>
      <c r="D697" s="6"/>
      <c r="E697" s="6"/>
      <c r="F697" s="7"/>
      <c r="G697" s="7"/>
      <c r="H697" s="7"/>
      <c r="I697" s="7"/>
      <c r="J697" s="7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hidden="1" customHeight="1" x14ac:dyDescent="0.25">
      <c r="A698" s="1"/>
      <c r="B698" s="1"/>
      <c r="C698" s="3"/>
      <c r="D698" s="6"/>
      <c r="E698" s="6"/>
      <c r="F698" s="7"/>
      <c r="G698" s="7"/>
      <c r="H698" s="7"/>
      <c r="I698" s="7"/>
      <c r="J698" s="7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hidden="1" customHeight="1" x14ac:dyDescent="0.25">
      <c r="A699" s="1"/>
      <c r="B699" s="1"/>
      <c r="C699" s="3"/>
      <c r="D699" s="6"/>
      <c r="E699" s="6"/>
      <c r="F699" s="7"/>
      <c r="G699" s="7"/>
      <c r="H699" s="7"/>
      <c r="I699" s="7"/>
      <c r="J699" s="7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hidden="1" customHeight="1" x14ac:dyDescent="0.25">
      <c r="A700" s="1"/>
      <c r="B700" s="1"/>
      <c r="C700" s="3"/>
      <c r="D700" s="6"/>
      <c r="E700" s="6"/>
      <c r="F700" s="7"/>
      <c r="G700" s="7"/>
      <c r="H700" s="7"/>
      <c r="I700" s="7"/>
      <c r="J700" s="7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hidden="1" customHeight="1" x14ac:dyDescent="0.25">
      <c r="A701" s="1"/>
      <c r="B701" s="1"/>
      <c r="C701" s="3"/>
      <c r="D701" s="6"/>
      <c r="E701" s="6"/>
      <c r="F701" s="7"/>
      <c r="G701" s="7"/>
      <c r="H701" s="7"/>
      <c r="I701" s="7"/>
      <c r="J701" s="7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hidden="1" customHeight="1" x14ac:dyDescent="0.25">
      <c r="A702" s="1"/>
      <c r="B702" s="1"/>
      <c r="C702" s="3"/>
      <c r="D702" s="6"/>
      <c r="E702" s="6"/>
      <c r="F702" s="7"/>
      <c r="G702" s="7"/>
      <c r="H702" s="7"/>
      <c r="I702" s="7"/>
      <c r="J702" s="7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hidden="1" customHeight="1" x14ac:dyDescent="0.25">
      <c r="A703" s="1"/>
      <c r="B703" s="1"/>
      <c r="C703" s="3"/>
      <c r="D703" s="6"/>
      <c r="E703" s="6"/>
      <c r="F703" s="7"/>
      <c r="G703" s="7"/>
      <c r="H703" s="7"/>
      <c r="I703" s="7"/>
      <c r="J703" s="7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hidden="1" customHeight="1" x14ac:dyDescent="0.25">
      <c r="A704" s="1"/>
      <c r="B704" s="1"/>
      <c r="C704" s="3"/>
      <c r="D704" s="6"/>
      <c r="E704" s="6"/>
      <c r="F704" s="7"/>
      <c r="G704" s="7"/>
      <c r="H704" s="7"/>
      <c r="I704" s="7"/>
      <c r="J704" s="7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hidden="1" customHeight="1" x14ac:dyDescent="0.25">
      <c r="A705" s="1"/>
      <c r="B705" s="1"/>
      <c r="C705" s="3"/>
      <c r="D705" s="6"/>
      <c r="E705" s="6"/>
      <c r="F705" s="7"/>
      <c r="G705" s="7"/>
      <c r="H705" s="7"/>
      <c r="I705" s="7"/>
      <c r="J705" s="7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hidden="1" customHeight="1" x14ac:dyDescent="0.25">
      <c r="A706" s="1"/>
      <c r="B706" s="1"/>
      <c r="C706" s="3"/>
      <c r="D706" s="6"/>
      <c r="E706" s="6"/>
      <c r="F706" s="7"/>
      <c r="G706" s="7"/>
      <c r="H706" s="7"/>
      <c r="I706" s="7"/>
      <c r="J706" s="7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hidden="1" customHeight="1" x14ac:dyDescent="0.25">
      <c r="A707" s="1"/>
      <c r="B707" s="1"/>
      <c r="C707" s="3"/>
      <c r="D707" s="6"/>
      <c r="E707" s="6"/>
      <c r="F707" s="7"/>
      <c r="G707" s="7"/>
      <c r="H707" s="7"/>
      <c r="I707" s="7"/>
      <c r="J707" s="7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hidden="1" customHeight="1" x14ac:dyDescent="0.25">
      <c r="A708" s="1"/>
      <c r="B708" s="1"/>
      <c r="C708" s="3"/>
      <c r="D708" s="6"/>
      <c r="E708" s="6"/>
      <c r="F708" s="7"/>
      <c r="G708" s="7"/>
      <c r="H708" s="7"/>
      <c r="I708" s="7"/>
      <c r="J708" s="7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hidden="1" customHeight="1" x14ac:dyDescent="0.25">
      <c r="A709" s="1"/>
      <c r="B709" s="1"/>
      <c r="C709" s="3"/>
      <c r="D709" s="6"/>
      <c r="E709" s="6"/>
      <c r="F709" s="7"/>
      <c r="G709" s="7"/>
      <c r="H709" s="7"/>
      <c r="I709" s="7"/>
      <c r="J709" s="7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hidden="1" customHeight="1" x14ac:dyDescent="0.25">
      <c r="A710" s="1"/>
      <c r="B710" s="1"/>
      <c r="C710" s="3"/>
      <c r="D710" s="6"/>
      <c r="E710" s="6"/>
      <c r="F710" s="7"/>
      <c r="G710" s="7"/>
      <c r="H710" s="7"/>
      <c r="I710" s="7"/>
      <c r="J710" s="7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hidden="1" customHeight="1" x14ac:dyDescent="0.25">
      <c r="A711" s="1"/>
      <c r="B711" s="1"/>
      <c r="C711" s="3"/>
      <c r="D711" s="6"/>
      <c r="E711" s="6"/>
      <c r="F711" s="7"/>
      <c r="G711" s="7"/>
      <c r="H711" s="7"/>
      <c r="I711" s="7"/>
      <c r="J711" s="7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hidden="1" customHeight="1" x14ac:dyDescent="0.25">
      <c r="A712" s="1"/>
      <c r="B712" s="1"/>
      <c r="C712" s="3"/>
      <c r="D712" s="6"/>
      <c r="E712" s="6"/>
      <c r="F712" s="7"/>
      <c r="G712" s="7"/>
      <c r="H712" s="7"/>
      <c r="I712" s="7"/>
      <c r="J712" s="7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hidden="1" customHeight="1" x14ac:dyDescent="0.25">
      <c r="A713" s="1"/>
      <c r="B713" s="1"/>
      <c r="C713" s="3"/>
      <c r="D713" s="6"/>
      <c r="E713" s="6"/>
      <c r="F713" s="7"/>
      <c r="G713" s="7"/>
      <c r="H713" s="7"/>
      <c r="I713" s="7"/>
      <c r="J713" s="7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hidden="1" customHeight="1" x14ac:dyDescent="0.25">
      <c r="A714" s="1"/>
      <c r="B714" s="1"/>
      <c r="C714" s="3"/>
      <c r="D714" s="6"/>
      <c r="E714" s="6"/>
      <c r="F714" s="7"/>
      <c r="G714" s="7"/>
      <c r="H714" s="7"/>
      <c r="I714" s="7"/>
      <c r="J714" s="7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hidden="1" customHeight="1" x14ac:dyDescent="0.25">
      <c r="A715" s="1"/>
      <c r="B715" s="1"/>
      <c r="C715" s="3"/>
      <c r="D715" s="6"/>
      <c r="E715" s="6"/>
      <c r="F715" s="7"/>
      <c r="G715" s="7"/>
      <c r="H715" s="7"/>
      <c r="I715" s="7"/>
      <c r="J715" s="7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hidden="1" customHeight="1" x14ac:dyDescent="0.25">
      <c r="A716" s="1"/>
      <c r="B716" s="1"/>
      <c r="C716" s="3"/>
      <c r="D716" s="6"/>
      <c r="E716" s="6"/>
      <c r="F716" s="7"/>
      <c r="G716" s="7"/>
      <c r="H716" s="7"/>
      <c r="I716" s="7"/>
      <c r="J716" s="7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hidden="1" customHeight="1" x14ac:dyDescent="0.25">
      <c r="A717" s="1"/>
      <c r="B717" s="1"/>
      <c r="C717" s="3"/>
      <c r="D717" s="6"/>
      <c r="E717" s="6"/>
      <c r="F717" s="7"/>
      <c r="G717" s="7"/>
      <c r="H717" s="7"/>
      <c r="I717" s="7"/>
      <c r="J717" s="7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hidden="1" customHeight="1" x14ac:dyDescent="0.25">
      <c r="A718" s="1"/>
      <c r="B718" s="1"/>
      <c r="C718" s="3"/>
      <c r="D718" s="6"/>
      <c r="E718" s="6"/>
      <c r="F718" s="7"/>
      <c r="G718" s="7"/>
      <c r="H718" s="7"/>
      <c r="I718" s="7"/>
      <c r="J718" s="7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hidden="1" customHeight="1" x14ac:dyDescent="0.25">
      <c r="A719" s="1"/>
      <c r="B719" s="1"/>
      <c r="C719" s="3"/>
      <c r="D719" s="6"/>
      <c r="E719" s="6"/>
      <c r="F719" s="7"/>
      <c r="G719" s="7"/>
      <c r="H719" s="7"/>
      <c r="I719" s="7"/>
      <c r="J719" s="7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hidden="1" customHeight="1" x14ac:dyDescent="0.25">
      <c r="A720" s="1"/>
      <c r="B720" s="1"/>
      <c r="C720" s="3"/>
      <c r="D720" s="6"/>
      <c r="E720" s="6"/>
      <c r="F720" s="7"/>
      <c r="G720" s="7"/>
      <c r="H720" s="7"/>
      <c r="I720" s="7"/>
      <c r="J720" s="7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hidden="1" customHeight="1" x14ac:dyDescent="0.25">
      <c r="A721" s="1"/>
      <c r="B721" s="1"/>
      <c r="C721" s="3"/>
      <c r="D721" s="6"/>
      <c r="E721" s="6"/>
      <c r="F721" s="7"/>
      <c r="G721" s="7"/>
      <c r="H721" s="7"/>
      <c r="I721" s="7"/>
      <c r="J721" s="7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hidden="1" customHeight="1" x14ac:dyDescent="0.25">
      <c r="A722" s="1"/>
      <c r="B722" s="1"/>
      <c r="C722" s="3"/>
      <c r="D722" s="6"/>
      <c r="E722" s="6"/>
      <c r="F722" s="7"/>
      <c r="G722" s="7"/>
      <c r="H722" s="7"/>
      <c r="I722" s="7"/>
      <c r="J722" s="7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hidden="1" customHeight="1" x14ac:dyDescent="0.25">
      <c r="A723" s="1"/>
      <c r="B723" s="1"/>
      <c r="C723" s="3"/>
      <c r="D723" s="6"/>
      <c r="E723" s="6"/>
      <c r="F723" s="7"/>
      <c r="G723" s="7"/>
      <c r="H723" s="7"/>
      <c r="I723" s="7"/>
      <c r="J723" s="7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hidden="1" customHeight="1" x14ac:dyDescent="0.25">
      <c r="A724" s="1"/>
      <c r="B724" s="1"/>
      <c r="C724" s="3"/>
      <c r="D724" s="6"/>
      <c r="E724" s="6"/>
      <c r="F724" s="7"/>
      <c r="G724" s="7"/>
      <c r="H724" s="7"/>
      <c r="I724" s="7"/>
      <c r="J724" s="7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hidden="1" customHeight="1" x14ac:dyDescent="0.25">
      <c r="A725" s="1"/>
      <c r="B725" s="1"/>
      <c r="C725" s="3"/>
      <c r="D725" s="6"/>
      <c r="E725" s="6"/>
      <c r="F725" s="7"/>
      <c r="G725" s="7"/>
      <c r="H725" s="7"/>
      <c r="I725" s="7"/>
      <c r="J725" s="7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hidden="1" customHeight="1" x14ac:dyDescent="0.25">
      <c r="A726" s="1"/>
      <c r="B726" s="1"/>
      <c r="C726" s="3"/>
      <c r="D726" s="6"/>
      <c r="E726" s="6"/>
      <c r="F726" s="7"/>
      <c r="G726" s="7"/>
      <c r="H726" s="7"/>
      <c r="I726" s="7"/>
      <c r="J726" s="7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hidden="1" customHeight="1" x14ac:dyDescent="0.25">
      <c r="A727" s="1"/>
      <c r="B727" s="1"/>
      <c r="C727" s="3"/>
      <c r="D727" s="6"/>
      <c r="E727" s="6"/>
      <c r="F727" s="7"/>
      <c r="G727" s="7"/>
      <c r="H727" s="7"/>
      <c r="I727" s="7"/>
      <c r="J727" s="7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hidden="1" customHeight="1" x14ac:dyDescent="0.25">
      <c r="A728" s="1"/>
      <c r="B728" s="1"/>
      <c r="C728" s="3"/>
      <c r="D728" s="6"/>
      <c r="E728" s="6"/>
      <c r="F728" s="7"/>
      <c r="G728" s="7"/>
      <c r="H728" s="7"/>
      <c r="I728" s="7"/>
      <c r="J728" s="7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hidden="1" customHeight="1" x14ac:dyDescent="0.25">
      <c r="A729" s="1"/>
      <c r="B729" s="1"/>
      <c r="C729" s="3"/>
      <c r="D729" s="6"/>
      <c r="E729" s="6"/>
      <c r="F729" s="7"/>
      <c r="G729" s="7"/>
      <c r="H729" s="7"/>
      <c r="I729" s="7"/>
      <c r="J729" s="7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hidden="1" customHeight="1" x14ac:dyDescent="0.25">
      <c r="A730" s="1"/>
      <c r="B730" s="1"/>
      <c r="C730" s="3"/>
      <c r="D730" s="6"/>
      <c r="E730" s="6"/>
      <c r="F730" s="7"/>
      <c r="G730" s="7"/>
      <c r="H730" s="7"/>
      <c r="I730" s="7"/>
      <c r="J730" s="7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hidden="1" customHeight="1" x14ac:dyDescent="0.25">
      <c r="A731" s="1"/>
      <c r="B731" s="1"/>
      <c r="C731" s="3"/>
      <c r="D731" s="6"/>
      <c r="E731" s="6"/>
      <c r="F731" s="7"/>
      <c r="G731" s="7"/>
      <c r="H731" s="7"/>
      <c r="I731" s="7"/>
      <c r="J731" s="7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hidden="1" customHeight="1" x14ac:dyDescent="0.25">
      <c r="A732" s="1"/>
      <c r="B732" s="1"/>
      <c r="C732" s="3"/>
      <c r="D732" s="6"/>
      <c r="E732" s="6"/>
      <c r="F732" s="7"/>
      <c r="G732" s="7"/>
      <c r="H732" s="7"/>
      <c r="I732" s="7"/>
      <c r="J732" s="7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hidden="1" customHeight="1" x14ac:dyDescent="0.25">
      <c r="A733" s="1"/>
      <c r="B733" s="1"/>
      <c r="C733" s="3"/>
      <c r="D733" s="6"/>
      <c r="E733" s="6"/>
      <c r="F733" s="7"/>
      <c r="G733" s="7"/>
      <c r="H733" s="7"/>
      <c r="I733" s="7"/>
      <c r="J733" s="7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hidden="1" customHeight="1" x14ac:dyDescent="0.25">
      <c r="A734" s="1"/>
      <c r="B734" s="1"/>
      <c r="C734" s="3"/>
      <c r="D734" s="6"/>
      <c r="E734" s="6"/>
      <c r="F734" s="7"/>
      <c r="G734" s="7"/>
      <c r="H734" s="7"/>
      <c r="I734" s="7"/>
      <c r="J734" s="7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hidden="1" customHeight="1" x14ac:dyDescent="0.25">
      <c r="A735" s="1"/>
      <c r="B735" s="1"/>
      <c r="C735" s="3"/>
      <c r="D735" s="6"/>
      <c r="E735" s="6"/>
      <c r="F735" s="7"/>
      <c r="G735" s="7"/>
      <c r="H735" s="7"/>
      <c r="I735" s="7"/>
      <c r="J735" s="7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hidden="1" customHeight="1" x14ac:dyDescent="0.25">
      <c r="A736" s="1"/>
      <c r="B736" s="1"/>
      <c r="C736" s="3"/>
      <c r="D736" s="6"/>
      <c r="E736" s="6"/>
      <c r="F736" s="7"/>
      <c r="G736" s="7"/>
      <c r="H736" s="7"/>
      <c r="I736" s="7"/>
      <c r="J736" s="7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hidden="1" customHeight="1" x14ac:dyDescent="0.25">
      <c r="A737" s="1"/>
      <c r="B737" s="1"/>
      <c r="C737" s="3"/>
      <c r="D737" s="6"/>
      <c r="E737" s="6"/>
      <c r="F737" s="7"/>
      <c r="G737" s="7"/>
      <c r="H737" s="7"/>
      <c r="I737" s="7"/>
      <c r="J737" s="7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hidden="1" customHeight="1" x14ac:dyDescent="0.25">
      <c r="A738" s="1"/>
      <c r="B738" s="1"/>
      <c r="C738" s="3"/>
      <c r="D738" s="6"/>
      <c r="E738" s="6"/>
      <c r="F738" s="7"/>
      <c r="G738" s="7"/>
      <c r="H738" s="7"/>
      <c r="I738" s="7"/>
      <c r="J738" s="7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hidden="1" customHeight="1" x14ac:dyDescent="0.25">
      <c r="A739" s="1"/>
      <c r="B739" s="1"/>
      <c r="C739" s="3"/>
      <c r="D739" s="6"/>
      <c r="E739" s="6"/>
      <c r="F739" s="7"/>
      <c r="G739" s="7"/>
      <c r="H739" s="7"/>
      <c r="I739" s="7"/>
      <c r="J739" s="7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hidden="1" customHeight="1" x14ac:dyDescent="0.25">
      <c r="A740" s="1"/>
      <c r="B740" s="1"/>
      <c r="C740" s="3"/>
      <c r="D740" s="6"/>
      <c r="E740" s="6"/>
      <c r="F740" s="7"/>
      <c r="G740" s="7"/>
      <c r="H740" s="7"/>
      <c r="I740" s="7"/>
      <c r="J740" s="7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hidden="1" customHeight="1" x14ac:dyDescent="0.25">
      <c r="A741" s="1"/>
      <c r="B741" s="1"/>
      <c r="C741" s="3"/>
      <c r="D741" s="6"/>
      <c r="E741" s="6"/>
      <c r="F741" s="7"/>
      <c r="G741" s="7"/>
      <c r="H741" s="7"/>
      <c r="I741" s="7"/>
      <c r="J741" s="7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hidden="1" customHeight="1" x14ac:dyDescent="0.25">
      <c r="A742" s="1"/>
      <c r="B742" s="1"/>
      <c r="C742" s="3"/>
      <c r="D742" s="6"/>
      <c r="E742" s="6"/>
      <c r="F742" s="7"/>
      <c r="G742" s="7"/>
      <c r="H742" s="7"/>
      <c r="I742" s="7"/>
      <c r="J742" s="7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hidden="1" customHeight="1" x14ac:dyDescent="0.25">
      <c r="A743" s="1"/>
      <c r="B743" s="1"/>
      <c r="C743" s="3"/>
      <c r="D743" s="6"/>
      <c r="E743" s="6"/>
      <c r="F743" s="7"/>
      <c r="G743" s="7"/>
      <c r="H743" s="7"/>
      <c r="I743" s="7"/>
      <c r="J743" s="7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hidden="1" customHeight="1" x14ac:dyDescent="0.25">
      <c r="A744" s="1"/>
      <c r="B744" s="1"/>
      <c r="C744" s="3"/>
      <c r="D744" s="6"/>
      <c r="E744" s="6"/>
      <c r="F744" s="7"/>
      <c r="G744" s="7"/>
      <c r="H744" s="7"/>
      <c r="I744" s="7"/>
      <c r="J744" s="7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hidden="1" customHeight="1" x14ac:dyDescent="0.25">
      <c r="A745" s="1"/>
      <c r="B745" s="1"/>
      <c r="C745" s="3"/>
      <c r="D745" s="6"/>
      <c r="E745" s="6"/>
      <c r="F745" s="7"/>
      <c r="G745" s="7"/>
      <c r="H745" s="7"/>
      <c r="I745" s="7"/>
      <c r="J745" s="7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hidden="1" customHeight="1" x14ac:dyDescent="0.25">
      <c r="A746" s="1"/>
      <c r="B746" s="1"/>
      <c r="C746" s="3"/>
      <c r="D746" s="6"/>
      <c r="E746" s="6"/>
      <c r="F746" s="7"/>
      <c r="G746" s="7"/>
      <c r="H746" s="7"/>
      <c r="I746" s="7"/>
      <c r="J746" s="7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hidden="1" customHeight="1" x14ac:dyDescent="0.25">
      <c r="A747" s="1"/>
      <c r="B747" s="1"/>
      <c r="C747" s="3"/>
      <c r="D747" s="6"/>
      <c r="E747" s="6"/>
      <c r="F747" s="7"/>
      <c r="G747" s="7"/>
      <c r="H747" s="7"/>
      <c r="I747" s="7"/>
      <c r="J747" s="7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hidden="1" customHeight="1" x14ac:dyDescent="0.25">
      <c r="A748" s="1"/>
      <c r="B748" s="1"/>
      <c r="C748" s="3"/>
      <c r="D748" s="6"/>
      <c r="E748" s="6"/>
      <c r="F748" s="7"/>
      <c r="G748" s="7"/>
      <c r="H748" s="7"/>
      <c r="I748" s="7"/>
      <c r="J748" s="7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hidden="1" customHeight="1" x14ac:dyDescent="0.25">
      <c r="A749" s="1"/>
      <c r="B749" s="1"/>
      <c r="C749" s="3"/>
      <c r="D749" s="6"/>
      <c r="E749" s="6"/>
      <c r="F749" s="7"/>
      <c r="G749" s="7"/>
      <c r="H749" s="7"/>
      <c r="I749" s="7"/>
      <c r="J749" s="7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hidden="1" customHeight="1" x14ac:dyDescent="0.25">
      <c r="A750" s="1"/>
      <c r="B750" s="1"/>
      <c r="C750" s="3"/>
      <c r="D750" s="6"/>
      <c r="E750" s="6"/>
      <c r="F750" s="7"/>
      <c r="G750" s="7"/>
      <c r="H750" s="7"/>
      <c r="I750" s="7"/>
      <c r="J750" s="7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hidden="1" customHeight="1" x14ac:dyDescent="0.25">
      <c r="A751" s="1"/>
      <c r="B751" s="1"/>
      <c r="C751" s="3"/>
      <c r="D751" s="6"/>
      <c r="E751" s="6"/>
      <c r="F751" s="7"/>
      <c r="G751" s="7"/>
      <c r="H751" s="7"/>
      <c r="I751" s="7"/>
      <c r="J751" s="7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hidden="1" customHeight="1" x14ac:dyDescent="0.25">
      <c r="A752" s="1"/>
      <c r="B752" s="1"/>
      <c r="C752" s="3"/>
      <c r="D752" s="6"/>
      <c r="E752" s="6"/>
      <c r="F752" s="7"/>
      <c r="G752" s="7"/>
      <c r="H752" s="7"/>
      <c r="I752" s="7"/>
      <c r="J752" s="7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hidden="1" customHeight="1" x14ac:dyDescent="0.25">
      <c r="A753" s="1"/>
      <c r="B753" s="1"/>
      <c r="C753" s="3"/>
      <c r="D753" s="6"/>
      <c r="E753" s="6"/>
      <c r="F753" s="7"/>
      <c r="G753" s="7"/>
      <c r="H753" s="7"/>
      <c r="I753" s="7"/>
      <c r="J753" s="7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hidden="1" customHeight="1" x14ac:dyDescent="0.25">
      <c r="A754" s="1"/>
      <c r="B754" s="1"/>
      <c r="C754" s="3"/>
      <c r="D754" s="6"/>
      <c r="E754" s="6"/>
      <c r="F754" s="7"/>
      <c r="G754" s="7"/>
      <c r="H754" s="7"/>
      <c r="I754" s="7"/>
      <c r="J754" s="7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hidden="1" customHeight="1" x14ac:dyDescent="0.25">
      <c r="A755" s="1"/>
      <c r="B755" s="1"/>
      <c r="C755" s="3"/>
      <c r="D755" s="6"/>
      <c r="E755" s="6"/>
      <c r="F755" s="7"/>
      <c r="G755" s="7"/>
      <c r="H755" s="7"/>
      <c r="I755" s="7"/>
      <c r="J755" s="7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hidden="1" customHeight="1" x14ac:dyDescent="0.25">
      <c r="A756" s="1"/>
      <c r="B756" s="1"/>
      <c r="C756" s="3"/>
      <c r="D756" s="6"/>
      <c r="E756" s="6"/>
      <c r="F756" s="7"/>
      <c r="G756" s="7"/>
      <c r="H756" s="7"/>
      <c r="I756" s="7"/>
      <c r="J756" s="7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hidden="1" customHeight="1" x14ac:dyDescent="0.25">
      <c r="A757" s="1"/>
      <c r="B757" s="1"/>
      <c r="C757" s="3"/>
      <c r="D757" s="6"/>
      <c r="E757" s="6"/>
      <c r="F757" s="7"/>
      <c r="G757" s="7"/>
      <c r="H757" s="7"/>
      <c r="I757" s="7"/>
      <c r="J757" s="7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hidden="1" customHeight="1" x14ac:dyDescent="0.25">
      <c r="A758" s="1"/>
      <c r="B758" s="1"/>
      <c r="C758" s="3"/>
      <c r="D758" s="6"/>
      <c r="E758" s="6"/>
      <c r="F758" s="7"/>
      <c r="G758" s="7"/>
      <c r="H758" s="7"/>
      <c r="I758" s="7"/>
      <c r="J758" s="7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hidden="1" customHeight="1" x14ac:dyDescent="0.25">
      <c r="A759" s="1"/>
      <c r="B759" s="1"/>
      <c r="C759" s="3"/>
      <c r="D759" s="6"/>
      <c r="E759" s="6"/>
      <c r="F759" s="7"/>
      <c r="G759" s="7"/>
      <c r="H759" s="7"/>
      <c r="I759" s="7"/>
      <c r="J759" s="7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hidden="1" customHeight="1" x14ac:dyDescent="0.25">
      <c r="A760" s="1"/>
      <c r="B760" s="1"/>
      <c r="C760" s="3"/>
      <c r="D760" s="6"/>
      <c r="E760" s="6"/>
      <c r="F760" s="7"/>
      <c r="G760" s="7"/>
      <c r="H760" s="7"/>
      <c r="I760" s="7"/>
      <c r="J760" s="7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hidden="1" customHeight="1" x14ac:dyDescent="0.25">
      <c r="A761" s="1"/>
      <c r="B761" s="1"/>
      <c r="C761" s="3"/>
      <c r="D761" s="6"/>
      <c r="E761" s="6"/>
      <c r="F761" s="7"/>
      <c r="G761" s="7"/>
      <c r="H761" s="7"/>
      <c r="I761" s="7"/>
      <c r="J761" s="7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hidden="1" customHeight="1" x14ac:dyDescent="0.25">
      <c r="A762" s="1"/>
      <c r="B762" s="1"/>
      <c r="C762" s="3"/>
      <c r="D762" s="6"/>
      <c r="E762" s="6"/>
      <c r="F762" s="7"/>
      <c r="G762" s="7"/>
      <c r="H762" s="7"/>
      <c r="I762" s="7"/>
      <c r="J762" s="7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hidden="1" customHeight="1" x14ac:dyDescent="0.25">
      <c r="A763" s="1"/>
      <c r="B763" s="1"/>
      <c r="C763" s="3"/>
      <c r="D763" s="6"/>
      <c r="E763" s="6"/>
      <c r="F763" s="7"/>
      <c r="G763" s="7"/>
      <c r="H763" s="7"/>
      <c r="I763" s="7"/>
      <c r="J763" s="7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hidden="1" customHeight="1" x14ac:dyDescent="0.25">
      <c r="A764" s="1"/>
      <c r="B764" s="1"/>
      <c r="C764" s="3"/>
      <c r="D764" s="6"/>
      <c r="E764" s="6"/>
      <c r="F764" s="7"/>
      <c r="G764" s="7"/>
      <c r="H764" s="7"/>
      <c r="I764" s="7"/>
      <c r="J764" s="7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hidden="1" customHeight="1" x14ac:dyDescent="0.25">
      <c r="A765" s="1"/>
      <c r="B765" s="1"/>
      <c r="C765" s="3"/>
      <c r="D765" s="6"/>
      <c r="E765" s="6"/>
      <c r="F765" s="7"/>
      <c r="G765" s="7"/>
      <c r="H765" s="7"/>
      <c r="I765" s="7"/>
      <c r="J765" s="7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hidden="1" customHeight="1" x14ac:dyDescent="0.25">
      <c r="A766" s="1"/>
      <c r="B766" s="1"/>
      <c r="C766" s="3"/>
      <c r="D766" s="6"/>
      <c r="E766" s="6"/>
      <c r="F766" s="7"/>
      <c r="G766" s="7"/>
      <c r="H766" s="7"/>
      <c r="I766" s="7"/>
      <c r="J766" s="7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hidden="1" customHeight="1" x14ac:dyDescent="0.25">
      <c r="A767" s="1"/>
      <c r="B767" s="1"/>
      <c r="C767" s="3"/>
      <c r="D767" s="6"/>
      <c r="E767" s="6"/>
      <c r="F767" s="7"/>
      <c r="G767" s="7"/>
      <c r="H767" s="7"/>
      <c r="I767" s="7"/>
      <c r="J767" s="7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hidden="1" customHeight="1" x14ac:dyDescent="0.25">
      <c r="A768" s="1"/>
      <c r="B768" s="1"/>
      <c r="C768" s="3"/>
      <c r="D768" s="6"/>
      <c r="E768" s="6"/>
      <c r="F768" s="7"/>
      <c r="G768" s="7"/>
      <c r="H768" s="7"/>
      <c r="I768" s="7"/>
      <c r="J768" s="7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hidden="1" customHeight="1" x14ac:dyDescent="0.25">
      <c r="A769" s="1"/>
      <c r="B769" s="1"/>
      <c r="C769" s="3"/>
      <c r="D769" s="6"/>
      <c r="E769" s="6"/>
      <c r="F769" s="7"/>
      <c r="G769" s="7"/>
      <c r="H769" s="7"/>
      <c r="I769" s="7"/>
      <c r="J769" s="7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hidden="1" customHeight="1" x14ac:dyDescent="0.25">
      <c r="A770" s="1"/>
      <c r="B770" s="1"/>
      <c r="C770" s="3"/>
      <c r="D770" s="6"/>
      <c r="E770" s="6"/>
      <c r="F770" s="7"/>
      <c r="G770" s="7"/>
      <c r="H770" s="7"/>
      <c r="I770" s="7"/>
      <c r="J770" s="7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hidden="1" customHeight="1" x14ac:dyDescent="0.25">
      <c r="A771" s="1"/>
      <c r="B771" s="1"/>
      <c r="C771" s="3"/>
      <c r="D771" s="6"/>
      <c r="E771" s="6"/>
      <c r="F771" s="7"/>
      <c r="G771" s="7"/>
      <c r="H771" s="7"/>
      <c r="I771" s="7"/>
      <c r="J771" s="7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hidden="1" customHeight="1" x14ac:dyDescent="0.25">
      <c r="A772" s="1"/>
      <c r="B772" s="1"/>
      <c r="C772" s="3"/>
      <c r="D772" s="6"/>
      <c r="E772" s="6"/>
      <c r="F772" s="7"/>
      <c r="G772" s="7"/>
      <c r="H772" s="7"/>
      <c r="I772" s="7"/>
      <c r="J772" s="7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hidden="1" customHeight="1" x14ac:dyDescent="0.25">
      <c r="A773" s="1"/>
      <c r="B773" s="1"/>
      <c r="C773" s="3"/>
      <c r="D773" s="6"/>
      <c r="E773" s="6"/>
      <c r="F773" s="7"/>
      <c r="G773" s="7"/>
      <c r="H773" s="7"/>
      <c r="I773" s="7"/>
      <c r="J773" s="7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hidden="1" customHeight="1" x14ac:dyDescent="0.25">
      <c r="A774" s="1"/>
      <c r="B774" s="1"/>
      <c r="C774" s="3"/>
      <c r="D774" s="6"/>
      <c r="E774" s="6"/>
      <c r="F774" s="7"/>
      <c r="G774" s="7"/>
      <c r="H774" s="7"/>
      <c r="I774" s="7"/>
      <c r="J774" s="7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hidden="1" customHeight="1" x14ac:dyDescent="0.25">
      <c r="A775" s="1"/>
      <c r="B775" s="1"/>
      <c r="C775" s="3"/>
      <c r="D775" s="6"/>
      <c r="E775" s="6"/>
      <c r="F775" s="7"/>
      <c r="G775" s="7"/>
      <c r="H775" s="7"/>
      <c r="I775" s="7"/>
      <c r="J775" s="7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hidden="1" customHeight="1" x14ac:dyDescent="0.25">
      <c r="A776" s="1"/>
      <c r="B776" s="1"/>
      <c r="C776" s="3"/>
      <c r="D776" s="6"/>
      <c r="E776" s="6"/>
      <c r="F776" s="7"/>
      <c r="G776" s="7"/>
      <c r="H776" s="7"/>
      <c r="I776" s="7"/>
      <c r="J776" s="7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hidden="1" customHeight="1" x14ac:dyDescent="0.25">
      <c r="A777" s="1"/>
      <c r="B777" s="1"/>
      <c r="C777" s="3"/>
      <c r="D777" s="6"/>
      <c r="E777" s="6"/>
      <c r="F777" s="7"/>
      <c r="G777" s="7"/>
      <c r="H777" s="7"/>
      <c r="I777" s="7"/>
      <c r="J777" s="7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hidden="1" customHeight="1" x14ac:dyDescent="0.25">
      <c r="A778" s="1"/>
      <c r="B778" s="1"/>
      <c r="C778" s="3"/>
      <c r="D778" s="6"/>
      <c r="E778" s="6"/>
      <c r="F778" s="7"/>
      <c r="G778" s="7"/>
      <c r="H778" s="7"/>
      <c r="I778" s="7"/>
      <c r="J778" s="7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hidden="1" customHeight="1" x14ac:dyDescent="0.25">
      <c r="A779" s="1"/>
      <c r="B779" s="1"/>
      <c r="C779" s="3"/>
      <c r="D779" s="6"/>
      <c r="E779" s="6"/>
      <c r="F779" s="7"/>
      <c r="G779" s="7"/>
      <c r="H779" s="7"/>
      <c r="I779" s="7"/>
      <c r="J779" s="7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hidden="1" customHeight="1" x14ac:dyDescent="0.25">
      <c r="A780" s="1"/>
      <c r="B780" s="1"/>
      <c r="C780" s="3"/>
      <c r="D780" s="6"/>
      <c r="E780" s="6"/>
      <c r="F780" s="7"/>
      <c r="G780" s="7"/>
      <c r="H780" s="7"/>
      <c r="I780" s="7"/>
      <c r="J780" s="7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hidden="1" customHeight="1" x14ac:dyDescent="0.25">
      <c r="A781" s="1"/>
      <c r="B781" s="1"/>
      <c r="C781" s="3"/>
      <c r="D781" s="6"/>
      <c r="E781" s="6"/>
      <c r="F781" s="7"/>
      <c r="G781" s="7"/>
      <c r="H781" s="7"/>
      <c r="I781" s="7"/>
      <c r="J781" s="7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hidden="1" customHeight="1" x14ac:dyDescent="0.25">
      <c r="A782" s="1"/>
      <c r="B782" s="1"/>
      <c r="C782" s="3"/>
      <c r="D782" s="6"/>
      <c r="E782" s="6"/>
      <c r="F782" s="7"/>
      <c r="G782" s="7"/>
      <c r="H782" s="7"/>
      <c r="I782" s="7"/>
      <c r="J782" s="7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hidden="1" customHeight="1" x14ac:dyDescent="0.25">
      <c r="A783" s="1"/>
      <c r="B783" s="1"/>
      <c r="C783" s="3"/>
      <c r="D783" s="6"/>
      <c r="E783" s="6"/>
      <c r="F783" s="7"/>
      <c r="G783" s="7"/>
      <c r="H783" s="7"/>
      <c r="I783" s="7"/>
      <c r="J783" s="7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hidden="1" customHeight="1" x14ac:dyDescent="0.25">
      <c r="A784" s="1"/>
      <c r="B784" s="1"/>
      <c r="C784" s="3"/>
      <c r="D784" s="6"/>
      <c r="E784" s="6"/>
      <c r="F784" s="7"/>
      <c r="G784" s="7"/>
      <c r="H784" s="7"/>
      <c r="I784" s="7"/>
      <c r="J784" s="7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hidden="1" customHeight="1" x14ac:dyDescent="0.25">
      <c r="A785" s="1"/>
      <c r="B785" s="1"/>
      <c r="C785" s="3"/>
      <c r="D785" s="6"/>
      <c r="E785" s="6"/>
      <c r="F785" s="7"/>
      <c r="G785" s="7"/>
      <c r="H785" s="7"/>
      <c r="I785" s="7"/>
      <c r="J785" s="7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hidden="1" customHeight="1" x14ac:dyDescent="0.25">
      <c r="A786" s="1"/>
      <c r="B786" s="1"/>
      <c r="C786" s="3"/>
      <c r="D786" s="6"/>
      <c r="E786" s="6"/>
      <c r="F786" s="7"/>
      <c r="G786" s="7"/>
      <c r="H786" s="7"/>
      <c r="I786" s="7"/>
      <c r="J786" s="7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hidden="1" customHeight="1" x14ac:dyDescent="0.25">
      <c r="A787" s="1"/>
      <c r="B787" s="1"/>
      <c r="C787" s="3"/>
      <c r="D787" s="6"/>
      <c r="E787" s="6"/>
      <c r="F787" s="7"/>
      <c r="G787" s="7"/>
      <c r="H787" s="7"/>
      <c r="I787" s="7"/>
      <c r="J787" s="7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hidden="1" customHeight="1" x14ac:dyDescent="0.25">
      <c r="A788" s="1"/>
      <c r="B788" s="1"/>
      <c r="C788" s="3"/>
      <c r="D788" s="6"/>
      <c r="E788" s="6"/>
      <c r="F788" s="7"/>
      <c r="G788" s="7"/>
      <c r="H788" s="7"/>
      <c r="I788" s="7"/>
      <c r="J788" s="7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hidden="1" customHeight="1" x14ac:dyDescent="0.25">
      <c r="A789" s="1"/>
      <c r="B789" s="1"/>
      <c r="C789" s="3"/>
      <c r="D789" s="6"/>
      <c r="E789" s="6"/>
      <c r="F789" s="7"/>
      <c r="G789" s="7"/>
      <c r="H789" s="7"/>
      <c r="I789" s="7"/>
      <c r="J789" s="7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hidden="1" customHeight="1" x14ac:dyDescent="0.25">
      <c r="A790" s="1"/>
      <c r="B790" s="1"/>
      <c r="C790" s="3"/>
      <c r="D790" s="6"/>
      <c r="E790" s="6"/>
      <c r="F790" s="7"/>
      <c r="G790" s="7"/>
      <c r="H790" s="7"/>
      <c r="I790" s="7"/>
      <c r="J790" s="7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hidden="1" customHeight="1" x14ac:dyDescent="0.25">
      <c r="A791" s="1"/>
      <c r="B791" s="1"/>
      <c r="C791" s="3"/>
      <c r="D791" s="6"/>
      <c r="E791" s="6"/>
      <c r="F791" s="7"/>
      <c r="G791" s="7"/>
      <c r="H791" s="7"/>
      <c r="I791" s="7"/>
      <c r="J791" s="7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hidden="1" customHeight="1" x14ac:dyDescent="0.25">
      <c r="A792" s="1"/>
      <c r="B792" s="1"/>
      <c r="C792" s="3"/>
      <c r="D792" s="6"/>
      <c r="E792" s="6"/>
      <c r="F792" s="7"/>
      <c r="G792" s="7"/>
      <c r="H792" s="7"/>
      <c r="I792" s="7"/>
      <c r="J792" s="7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hidden="1" customHeight="1" x14ac:dyDescent="0.25">
      <c r="A793" s="1"/>
      <c r="B793" s="1"/>
      <c r="C793" s="3"/>
      <c r="D793" s="6"/>
      <c r="E793" s="6"/>
      <c r="F793" s="7"/>
      <c r="G793" s="7"/>
      <c r="H793" s="7"/>
      <c r="I793" s="7"/>
      <c r="J793" s="7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hidden="1" customHeight="1" x14ac:dyDescent="0.25">
      <c r="A794" s="1"/>
      <c r="B794" s="1"/>
      <c r="C794" s="3"/>
      <c r="D794" s="6"/>
      <c r="E794" s="6"/>
      <c r="F794" s="7"/>
      <c r="G794" s="7"/>
      <c r="H794" s="7"/>
      <c r="I794" s="7"/>
      <c r="J794" s="7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hidden="1" customHeight="1" x14ac:dyDescent="0.25">
      <c r="A795" s="1"/>
      <c r="B795" s="1"/>
      <c r="C795" s="3"/>
      <c r="D795" s="6"/>
      <c r="E795" s="6"/>
      <c r="F795" s="7"/>
      <c r="G795" s="7"/>
      <c r="H795" s="7"/>
      <c r="I795" s="7"/>
      <c r="J795" s="7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hidden="1" customHeight="1" x14ac:dyDescent="0.25">
      <c r="A796" s="1"/>
      <c r="B796" s="1"/>
      <c r="C796" s="3"/>
      <c r="D796" s="6"/>
      <c r="E796" s="6"/>
      <c r="F796" s="7"/>
      <c r="G796" s="7"/>
      <c r="H796" s="7"/>
      <c r="I796" s="7"/>
      <c r="J796" s="7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hidden="1" customHeight="1" x14ac:dyDescent="0.25">
      <c r="A797" s="1"/>
      <c r="B797" s="1"/>
      <c r="C797" s="3"/>
      <c r="D797" s="6"/>
      <c r="E797" s="6"/>
      <c r="F797" s="7"/>
      <c r="G797" s="7"/>
      <c r="H797" s="7"/>
      <c r="I797" s="7"/>
      <c r="J797" s="7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hidden="1" customHeight="1" x14ac:dyDescent="0.25">
      <c r="A798" s="1"/>
      <c r="B798" s="1"/>
      <c r="C798" s="3"/>
      <c r="D798" s="6"/>
      <c r="E798" s="6"/>
      <c r="F798" s="7"/>
      <c r="G798" s="7"/>
      <c r="H798" s="7"/>
      <c r="I798" s="7"/>
      <c r="J798" s="7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hidden="1" customHeight="1" x14ac:dyDescent="0.25">
      <c r="A799" s="1"/>
      <c r="B799" s="1"/>
      <c r="C799" s="3"/>
      <c r="D799" s="6"/>
      <c r="E799" s="6"/>
      <c r="F799" s="7"/>
      <c r="G799" s="7"/>
      <c r="H799" s="7"/>
      <c r="I799" s="7"/>
      <c r="J799" s="7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hidden="1" customHeight="1" x14ac:dyDescent="0.25">
      <c r="A800" s="1"/>
      <c r="B800" s="1"/>
      <c r="C800" s="3"/>
      <c r="D800" s="6"/>
      <c r="E800" s="6"/>
      <c r="F800" s="7"/>
      <c r="G800" s="7"/>
      <c r="H800" s="7"/>
      <c r="I800" s="7"/>
      <c r="J800" s="7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hidden="1" customHeight="1" x14ac:dyDescent="0.25">
      <c r="A801" s="1"/>
      <c r="B801" s="1"/>
      <c r="C801" s="3"/>
      <c r="D801" s="6"/>
      <c r="E801" s="6"/>
      <c r="F801" s="7"/>
      <c r="G801" s="7"/>
      <c r="H801" s="7"/>
      <c r="I801" s="7"/>
      <c r="J801" s="7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hidden="1" customHeight="1" x14ac:dyDescent="0.25">
      <c r="A802" s="1"/>
      <c r="B802" s="1"/>
      <c r="C802" s="3"/>
      <c r="D802" s="6"/>
      <c r="E802" s="6"/>
      <c r="F802" s="7"/>
      <c r="G802" s="7"/>
      <c r="H802" s="7"/>
      <c r="I802" s="7"/>
      <c r="J802" s="7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hidden="1" customHeight="1" x14ac:dyDescent="0.25">
      <c r="A803" s="1"/>
      <c r="B803" s="1"/>
      <c r="C803" s="3"/>
      <c r="D803" s="6"/>
      <c r="E803" s="6"/>
      <c r="F803" s="7"/>
      <c r="G803" s="7"/>
      <c r="H803" s="7"/>
      <c r="I803" s="7"/>
      <c r="J803" s="7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hidden="1" customHeight="1" x14ac:dyDescent="0.25">
      <c r="A804" s="1"/>
      <c r="B804" s="1"/>
      <c r="C804" s="3"/>
      <c r="D804" s="6"/>
      <c r="E804" s="6"/>
      <c r="F804" s="7"/>
      <c r="G804" s="7"/>
      <c r="H804" s="7"/>
      <c r="I804" s="7"/>
      <c r="J804" s="7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hidden="1" customHeight="1" x14ac:dyDescent="0.25">
      <c r="A805" s="1"/>
      <c r="B805" s="1"/>
      <c r="C805" s="3"/>
      <c r="D805" s="6"/>
      <c r="E805" s="6"/>
      <c r="F805" s="7"/>
      <c r="G805" s="7"/>
      <c r="H805" s="7"/>
      <c r="I805" s="7"/>
      <c r="J805" s="7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hidden="1" customHeight="1" x14ac:dyDescent="0.25">
      <c r="A806" s="1"/>
      <c r="B806" s="1"/>
      <c r="C806" s="3"/>
      <c r="D806" s="6"/>
      <c r="E806" s="6"/>
      <c r="F806" s="7"/>
      <c r="G806" s="7"/>
      <c r="H806" s="7"/>
      <c r="I806" s="7"/>
      <c r="J806" s="7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hidden="1" customHeight="1" x14ac:dyDescent="0.25">
      <c r="A807" s="1"/>
      <c r="B807" s="1"/>
      <c r="C807" s="3"/>
      <c r="D807" s="6"/>
      <c r="E807" s="6"/>
      <c r="F807" s="7"/>
      <c r="G807" s="7"/>
      <c r="H807" s="7"/>
      <c r="I807" s="7"/>
      <c r="J807" s="7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hidden="1" customHeight="1" x14ac:dyDescent="0.25">
      <c r="A808" s="1"/>
      <c r="B808" s="1"/>
      <c r="C808" s="3"/>
      <c r="D808" s="6"/>
      <c r="E808" s="6"/>
      <c r="F808" s="7"/>
      <c r="G808" s="7"/>
      <c r="H808" s="7"/>
      <c r="I808" s="7"/>
      <c r="J808" s="7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hidden="1" customHeight="1" x14ac:dyDescent="0.25">
      <c r="A809" s="1"/>
      <c r="B809" s="1"/>
      <c r="C809" s="3"/>
      <c r="D809" s="6"/>
      <c r="E809" s="6"/>
      <c r="F809" s="7"/>
      <c r="G809" s="7"/>
      <c r="H809" s="7"/>
      <c r="I809" s="7"/>
      <c r="J809" s="7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hidden="1" customHeight="1" x14ac:dyDescent="0.25">
      <c r="A810" s="1"/>
      <c r="B810" s="1"/>
      <c r="C810" s="3"/>
      <c r="D810" s="6"/>
      <c r="E810" s="6"/>
      <c r="F810" s="7"/>
      <c r="G810" s="7"/>
      <c r="H810" s="7"/>
      <c r="I810" s="7"/>
      <c r="J810" s="7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hidden="1" customHeight="1" x14ac:dyDescent="0.25">
      <c r="A811" s="1"/>
      <c r="B811" s="1"/>
      <c r="C811" s="3"/>
      <c r="D811" s="6"/>
      <c r="E811" s="6"/>
      <c r="F811" s="7"/>
      <c r="G811" s="7"/>
      <c r="H811" s="7"/>
      <c r="I811" s="7"/>
      <c r="J811" s="7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hidden="1" customHeight="1" x14ac:dyDescent="0.25">
      <c r="A812" s="1"/>
      <c r="B812" s="1"/>
      <c r="C812" s="3"/>
      <c r="D812" s="6"/>
      <c r="E812" s="6"/>
      <c r="F812" s="7"/>
      <c r="G812" s="7"/>
      <c r="H812" s="7"/>
      <c r="I812" s="7"/>
      <c r="J812" s="7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hidden="1" customHeight="1" x14ac:dyDescent="0.25">
      <c r="A813" s="1"/>
      <c r="B813" s="1"/>
      <c r="C813" s="3"/>
      <c r="D813" s="6"/>
      <c r="E813" s="6"/>
      <c r="F813" s="7"/>
      <c r="G813" s="7"/>
      <c r="H813" s="7"/>
      <c r="I813" s="7"/>
      <c r="J813" s="7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hidden="1" customHeight="1" x14ac:dyDescent="0.25">
      <c r="A814" s="1"/>
      <c r="B814" s="1"/>
      <c r="C814" s="3"/>
      <c r="D814" s="6"/>
      <c r="E814" s="6"/>
      <c r="F814" s="7"/>
      <c r="G814" s="7"/>
      <c r="H814" s="7"/>
      <c r="I814" s="7"/>
      <c r="J814" s="7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hidden="1" customHeight="1" x14ac:dyDescent="0.25">
      <c r="A815" s="1"/>
      <c r="B815" s="1"/>
      <c r="C815" s="3"/>
      <c r="D815" s="6"/>
      <c r="E815" s="6"/>
      <c r="F815" s="7"/>
      <c r="G815" s="7"/>
      <c r="H815" s="7"/>
      <c r="I815" s="7"/>
      <c r="J815" s="7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hidden="1" customHeight="1" x14ac:dyDescent="0.25">
      <c r="A816" s="1"/>
      <c r="B816" s="1"/>
      <c r="C816" s="3"/>
      <c r="D816" s="6"/>
      <c r="E816" s="6"/>
      <c r="F816" s="7"/>
      <c r="G816" s="7"/>
      <c r="H816" s="7"/>
      <c r="I816" s="7"/>
      <c r="J816" s="7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hidden="1" customHeight="1" x14ac:dyDescent="0.25">
      <c r="A817" s="1"/>
      <c r="B817" s="1"/>
      <c r="C817" s="3"/>
      <c r="D817" s="6"/>
      <c r="E817" s="6"/>
      <c r="F817" s="7"/>
      <c r="G817" s="7"/>
      <c r="H817" s="7"/>
      <c r="I817" s="7"/>
      <c r="J817" s="7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hidden="1" customHeight="1" x14ac:dyDescent="0.25">
      <c r="A818" s="1"/>
      <c r="B818" s="1"/>
      <c r="C818" s="3"/>
      <c r="D818" s="6"/>
      <c r="E818" s="6"/>
      <c r="F818" s="7"/>
      <c r="G818" s="7"/>
      <c r="H818" s="7"/>
      <c r="I818" s="7"/>
      <c r="J818" s="7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hidden="1" customHeight="1" x14ac:dyDescent="0.25">
      <c r="A819" s="1"/>
      <c r="B819" s="1"/>
      <c r="C819" s="3"/>
      <c r="D819" s="6"/>
      <c r="E819" s="6"/>
      <c r="F819" s="7"/>
      <c r="G819" s="7"/>
      <c r="H819" s="7"/>
      <c r="I819" s="7"/>
      <c r="J819" s="7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hidden="1" customHeight="1" x14ac:dyDescent="0.25">
      <c r="A820" s="1"/>
      <c r="B820" s="1"/>
      <c r="C820" s="3"/>
      <c r="D820" s="6"/>
      <c r="E820" s="6"/>
      <c r="F820" s="7"/>
      <c r="G820" s="7"/>
      <c r="H820" s="7"/>
      <c r="I820" s="7"/>
      <c r="J820" s="7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hidden="1" customHeight="1" x14ac:dyDescent="0.25">
      <c r="A821" s="1"/>
      <c r="B821" s="1"/>
      <c r="C821" s="3"/>
      <c r="D821" s="6"/>
      <c r="E821" s="6"/>
      <c r="F821" s="7"/>
      <c r="G821" s="7"/>
      <c r="H821" s="7"/>
      <c r="I821" s="7"/>
      <c r="J821" s="7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hidden="1" customHeight="1" x14ac:dyDescent="0.25">
      <c r="A822" s="1"/>
      <c r="B822" s="1"/>
      <c r="C822" s="3"/>
      <c r="D822" s="6"/>
      <c r="E822" s="6"/>
      <c r="F822" s="7"/>
      <c r="G822" s="7"/>
      <c r="H822" s="7"/>
      <c r="I822" s="7"/>
      <c r="J822" s="7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hidden="1" customHeight="1" x14ac:dyDescent="0.25">
      <c r="A823" s="1"/>
      <c r="B823" s="1"/>
      <c r="C823" s="3"/>
      <c r="D823" s="6"/>
      <c r="E823" s="6"/>
      <c r="F823" s="7"/>
      <c r="G823" s="7"/>
      <c r="H823" s="7"/>
      <c r="I823" s="7"/>
      <c r="J823" s="7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hidden="1" customHeight="1" x14ac:dyDescent="0.25">
      <c r="A824" s="1"/>
      <c r="B824" s="1"/>
      <c r="C824" s="3"/>
      <c r="D824" s="6"/>
      <c r="E824" s="6"/>
      <c r="F824" s="7"/>
      <c r="G824" s="7"/>
      <c r="H824" s="7"/>
      <c r="I824" s="7"/>
      <c r="J824" s="7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hidden="1" customHeight="1" x14ac:dyDescent="0.25">
      <c r="A825" s="1"/>
      <c r="B825" s="1"/>
      <c r="C825" s="3"/>
      <c r="D825" s="6"/>
      <c r="E825" s="6"/>
      <c r="F825" s="7"/>
      <c r="G825" s="7"/>
      <c r="H825" s="7"/>
      <c r="I825" s="7"/>
      <c r="J825" s="7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hidden="1" customHeight="1" x14ac:dyDescent="0.25">
      <c r="A826" s="1"/>
      <c r="B826" s="1"/>
      <c r="C826" s="3"/>
      <c r="D826" s="6"/>
      <c r="E826" s="6"/>
      <c r="F826" s="7"/>
      <c r="G826" s="7"/>
      <c r="H826" s="7"/>
      <c r="I826" s="7"/>
      <c r="J826" s="7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hidden="1" customHeight="1" x14ac:dyDescent="0.25">
      <c r="A827" s="1"/>
      <c r="B827" s="1"/>
      <c r="C827" s="3"/>
      <c r="D827" s="6"/>
      <c r="E827" s="6"/>
      <c r="F827" s="7"/>
      <c r="G827" s="7"/>
      <c r="H827" s="7"/>
      <c r="I827" s="7"/>
      <c r="J827" s="7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hidden="1" customHeight="1" x14ac:dyDescent="0.25">
      <c r="A828" s="1"/>
      <c r="B828" s="1"/>
      <c r="C828" s="3"/>
      <c r="D828" s="6"/>
      <c r="E828" s="6"/>
      <c r="F828" s="7"/>
      <c r="G828" s="7"/>
      <c r="H828" s="7"/>
      <c r="I828" s="7"/>
      <c r="J828" s="7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hidden="1" customHeight="1" x14ac:dyDescent="0.25">
      <c r="A829" s="1"/>
      <c r="B829" s="1"/>
      <c r="C829" s="3"/>
      <c r="D829" s="6"/>
      <c r="E829" s="6"/>
      <c r="F829" s="7"/>
      <c r="G829" s="7"/>
      <c r="H829" s="7"/>
      <c r="I829" s="7"/>
      <c r="J829" s="7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hidden="1" customHeight="1" x14ac:dyDescent="0.25">
      <c r="A830" s="1"/>
      <c r="B830" s="1"/>
      <c r="C830" s="3"/>
      <c r="D830" s="6"/>
      <c r="E830" s="6"/>
      <c r="F830" s="7"/>
      <c r="G830" s="7"/>
      <c r="H830" s="7"/>
      <c r="I830" s="7"/>
      <c r="J830" s="7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hidden="1" customHeight="1" x14ac:dyDescent="0.25">
      <c r="A831" s="1"/>
      <c r="B831" s="1"/>
      <c r="C831" s="3"/>
      <c r="D831" s="6"/>
      <c r="E831" s="6"/>
      <c r="F831" s="7"/>
      <c r="G831" s="7"/>
      <c r="H831" s="7"/>
      <c r="I831" s="7"/>
      <c r="J831" s="7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hidden="1" customHeight="1" x14ac:dyDescent="0.25">
      <c r="A832" s="1"/>
      <c r="B832" s="1"/>
      <c r="C832" s="3"/>
      <c r="D832" s="6"/>
      <c r="E832" s="6"/>
      <c r="F832" s="7"/>
      <c r="G832" s="7"/>
      <c r="H832" s="7"/>
      <c r="I832" s="7"/>
      <c r="J832" s="7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hidden="1" customHeight="1" x14ac:dyDescent="0.25">
      <c r="A833" s="1"/>
      <c r="B833" s="1"/>
      <c r="C833" s="3"/>
      <c r="D833" s="6"/>
      <c r="E833" s="6"/>
      <c r="F833" s="7"/>
      <c r="G833" s="7"/>
      <c r="H833" s="7"/>
      <c r="I833" s="7"/>
      <c r="J833" s="7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hidden="1" customHeight="1" x14ac:dyDescent="0.25">
      <c r="A834" s="1"/>
      <c r="B834" s="1"/>
      <c r="C834" s="3"/>
      <c r="D834" s="6"/>
      <c r="E834" s="6"/>
      <c r="F834" s="7"/>
      <c r="G834" s="7"/>
      <c r="H834" s="7"/>
      <c r="I834" s="7"/>
      <c r="J834" s="7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hidden="1" customHeight="1" x14ac:dyDescent="0.25">
      <c r="A835" s="1"/>
      <c r="B835" s="1"/>
      <c r="C835" s="3"/>
      <c r="D835" s="6"/>
      <c r="E835" s="6"/>
      <c r="F835" s="7"/>
      <c r="G835" s="7"/>
      <c r="H835" s="7"/>
      <c r="I835" s="7"/>
      <c r="J835" s="7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hidden="1" customHeight="1" x14ac:dyDescent="0.25">
      <c r="A836" s="1"/>
      <c r="B836" s="1"/>
      <c r="C836" s="3"/>
      <c r="D836" s="6"/>
      <c r="E836" s="6"/>
      <c r="F836" s="7"/>
      <c r="G836" s="7"/>
      <c r="H836" s="7"/>
      <c r="I836" s="7"/>
      <c r="J836" s="7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hidden="1" customHeight="1" x14ac:dyDescent="0.25">
      <c r="A837" s="1"/>
      <c r="B837" s="1"/>
      <c r="C837" s="3"/>
      <c r="D837" s="6"/>
      <c r="E837" s="6"/>
      <c r="F837" s="7"/>
      <c r="G837" s="7"/>
      <c r="H837" s="7"/>
      <c r="I837" s="7"/>
      <c r="J837" s="7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hidden="1" customHeight="1" x14ac:dyDescent="0.25">
      <c r="A838" s="1"/>
      <c r="B838" s="1"/>
      <c r="C838" s="3"/>
      <c r="D838" s="6"/>
      <c r="E838" s="6"/>
      <c r="F838" s="7"/>
      <c r="G838" s="7"/>
      <c r="H838" s="7"/>
      <c r="I838" s="7"/>
      <c r="J838" s="7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hidden="1" customHeight="1" x14ac:dyDescent="0.25">
      <c r="A839" s="1"/>
      <c r="B839" s="1"/>
      <c r="C839" s="3"/>
      <c r="D839" s="6"/>
      <c r="E839" s="6"/>
      <c r="F839" s="7"/>
      <c r="G839" s="7"/>
      <c r="H839" s="7"/>
      <c r="I839" s="7"/>
      <c r="J839" s="7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hidden="1" customHeight="1" x14ac:dyDescent="0.25">
      <c r="A840" s="1"/>
      <c r="B840" s="1"/>
      <c r="C840" s="3"/>
      <c r="D840" s="6"/>
      <c r="E840" s="6"/>
      <c r="F840" s="7"/>
      <c r="G840" s="7"/>
      <c r="H840" s="7"/>
      <c r="I840" s="7"/>
      <c r="J840" s="7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hidden="1" customHeight="1" x14ac:dyDescent="0.25">
      <c r="A841" s="1"/>
      <c r="B841" s="1"/>
      <c r="C841" s="3"/>
      <c r="D841" s="6"/>
      <c r="E841" s="6"/>
      <c r="F841" s="7"/>
      <c r="G841" s="7"/>
      <c r="H841" s="7"/>
      <c r="I841" s="7"/>
      <c r="J841" s="7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hidden="1" customHeight="1" x14ac:dyDescent="0.25">
      <c r="A842" s="1"/>
      <c r="B842" s="1"/>
      <c r="C842" s="3"/>
      <c r="D842" s="6"/>
      <c r="E842" s="6"/>
      <c r="F842" s="7"/>
      <c r="G842" s="7"/>
      <c r="H842" s="7"/>
      <c r="I842" s="7"/>
      <c r="J842" s="7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hidden="1" customHeight="1" x14ac:dyDescent="0.25">
      <c r="A843" s="1"/>
      <c r="B843" s="1"/>
      <c r="C843" s="3"/>
      <c r="D843" s="6"/>
      <c r="E843" s="6"/>
      <c r="F843" s="7"/>
      <c r="G843" s="7"/>
      <c r="H843" s="7"/>
      <c r="I843" s="7"/>
      <c r="J843" s="7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hidden="1" customHeight="1" x14ac:dyDescent="0.25">
      <c r="A844" s="1"/>
      <c r="B844" s="1"/>
      <c r="C844" s="3"/>
      <c r="D844" s="6"/>
      <c r="E844" s="6"/>
      <c r="F844" s="7"/>
      <c r="G844" s="7"/>
      <c r="H844" s="7"/>
      <c r="I844" s="7"/>
      <c r="J844" s="7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hidden="1" customHeight="1" x14ac:dyDescent="0.25">
      <c r="A845" s="1"/>
      <c r="B845" s="1"/>
      <c r="C845" s="3"/>
      <c r="D845" s="6"/>
      <c r="E845" s="6"/>
      <c r="F845" s="7"/>
      <c r="G845" s="7"/>
      <c r="H845" s="7"/>
      <c r="I845" s="7"/>
      <c r="J845" s="7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hidden="1" customHeight="1" x14ac:dyDescent="0.25">
      <c r="A846" s="1"/>
      <c r="B846" s="1"/>
      <c r="C846" s="3"/>
      <c r="D846" s="6"/>
      <c r="E846" s="6"/>
      <c r="F846" s="7"/>
      <c r="G846" s="7"/>
      <c r="H846" s="7"/>
      <c r="I846" s="7"/>
      <c r="J846" s="7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hidden="1" customHeight="1" x14ac:dyDescent="0.25">
      <c r="A847" s="1"/>
      <c r="B847" s="1"/>
      <c r="C847" s="3"/>
      <c r="D847" s="6"/>
      <c r="E847" s="6"/>
      <c r="F847" s="7"/>
      <c r="G847" s="7"/>
      <c r="H847" s="7"/>
      <c r="I847" s="7"/>
      <c r="J847" s="7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hidden="1" customHeight="1" x14ac:dyDescent="0.25">
      <c r="A848" s="1"/>
      <c r="B848" s="1"/>
      <c r="C848" s="3"/>
      <c r="D848" s="6"/>
      <c r="E848" s="6"/>
      <c r="F848" s="7"/>
      <c r="G848" s="7"/>
      <c r="H848" s="7"/>
      <c r="I848" s="7"/>
      <c r="J848" s="7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hidden="1" customHeight="1" x14ac:dyDescent="0.25">
      <c r="A849" s="1"/>
      <c r="B849" s="1"/>
      <c r="C849" s="3"/>
      <c r="D849" s="6"/>
      <c r="E849" s="6"/>
      <c r="F849" s="7"/>
      <c r="G849" s="7"/>
      <c r="H849" s="7"/>
      <c r="I849" s="7"/>
      <c r="J849" s="7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hidden="1" customHeight="1" x14ac:dyDescent="0.25">
      <c r="A850" s="1"/>
      <c r="B850" s="1"/>
      <c r="C850" s="3"/>
      <c r="D850" s="6"/>
      <c r="E850" s="6"/>
      <c r="F850" s="7"/>
      <c r="G850" s="7"/>
      <c r="H850" s="7"/>
      <c r="I850" s="7"/>
      <c r="J850" s="7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hidden="1" customHeight="1" x14ac:dyDescent="0.25">
      <c r="A851" s="1"/>
      <c r="B851" s="1"/>
      <c r="C851" s="3"/>
      <c r="D851" s="6"/>
      <c r="E851" s="6"/>
      <c r="F851" s="7"/>
      <c r="G851" s="7"/>
      <c r="H851" s="7"/>
      <c r="I851" s="7"/>
      <c r="J851" s="7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hidden="1" customHeight="1" x14ac:dyDescent="0.25">
      <c r="A852" s="1"/>
      <c r="B852" s="1"/>
      <c r="C852" s="3"/>
      <c r="D852" s="6"/>
      <c r="E852" s="6"/>
      <c r="F852" s="7"/>
      <c r="G852" s="7"/>
      <c r="H852" s="7"/>
      <c r="I852" s="7"/>
      <c r="J852" s="7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hidden="1" customHeight="1" x14ac:dyDescent="0.25">
      <c r="A853" s="1"/>
      <c r="B853" s="1"/>
      <c r="C853" s="3"/>
      <c r="D853" s="6"/>
      <c r="E853" s="6"/>
      <c r="F853" s="7"/>
      <c r="G853" s="7"/>
      <c r="H853" s="7"/>
      <c r="I853" s="7"/>
      <c r="J853" s="7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hidden="1" customHeight="1" x14ac:dyDescent="0.25">
      <c r="A854" s="1"/>
      <c r="B854" s="1"/>
      <c r="C854" s="3"/>
      <c r="D854" s="6"/>
      <c r="E854" s="6"/>
      <c r="F854" s="7"/>
      <c r="G854" s="7"/>
      <c r="H854" s="7"/>
      <c r="I854" s="7"/>
      <c r="J854" s="7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hidden="1" customHeight="1" x14ac:dyDescent="0.25">
      <c r="A855" s="1"/>
      <c r="B855" s="1"/>
      <c r="C855" s="3"/>
      <c r="D855" s="6"/>
      <c r="E855" s="6"/>
      <c r="F855" s="7"/>
      <c r="G855" s="7"/>
      <c r="H855" s="7"/>
      <c r="I855" s="7"/>
      <c r="J855" s="7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hidden="1" customHeight="1" x14ac:dyDescent="0.25">
      <c r="A856" s="1"/>
      <c r="B856" s="1"/>
      <c r="C856" s="3"/>
      <c r="D856" s="6"/>
      <c r="E856" s="6"/>
      <c r="F856" s="7"/>
      <c r="G856" s="7"/>
      <c r="H856" s="7"/>
      <c r="I856" s="7"/>
      <c r="J856" s="7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hidden="1" customHeight="1" x14ac:dyDescent="0.25">
      <c r="A857" s="1"/>
      <c r="B857" s="1"/>
      <c r="C857" s="3"/>
      <c r="D857" s="6"/>
      <c r="E857" s="6"/>
      <c r="F857" s="7"/>
      <c r="G857" s="7"/>
      <c r="H857" s="7"/>
      <c r="I857" s="7"/>
      <c r="J857" s="7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hidden="1" customHeight="1" x14ac:dyDescent="0.25">
      <c r="A858" s="1"/>
      <c r="B858" s="1"/>
      <c r="C858" s="3"/>
      <c r="D858" s="6"/>
      <c r="E858" s="6"/>
      <c r="F858" s="7"/>
      <c r="G858" s="7"/>
      <c r="H858" s="7"/>
      <c r="I858" s="7"/>
      <c r="J858" s="7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hidden="1" customHeight="1" x14ac:dyDescent="0.25">
      <c r="A859" s="1"/>
      <c r="B859" s="1"/>
      <c r="C859" s="3"/>
      <c r="D859" s="6"/>
      <c r="E859" s="6"/>
      <c r="F859" s="7"/>
      <c r="G859" s="7"/>
      <c r="H859" s="7"/>
      <c r="I859" s="7"/>
      <c r="J859" s="7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hidden="1" customHeight="1" x14ac:dyDescent="0.25">
      <c r="A860" s="1"/>
      <c r="B860" s="1"/>
      <c r="C860" s="3"/>
      <c r="D860" s="6"/>
      <c r="E860" s="6"/>
      <c r="F860" s="7"/>
      <c r="G860" s="7"/>
      <c r="H860" s="7"/>
      <c r="I860" s="7"/>
      <c r="J860" s="7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hidden="1" customHeight="1" x14ac:dyDescent="0.25">
      <c r="A861" s="1"/>
      <c r="B861" s="1"/>
      <c r="C861" s="3"/>
      <c r="D861" s="6"/>
      <c r="E861" s="6"/>
      <c r="F861" s="7"/>
      <c r="G861" s="7"/>
      <c r="H861" s="7"/>
      <c r="I861" s="7"/>
      <c r="J861" s="7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hidden="1" customHeight="1" x14ac:dyDescent="0.25">
      <c r="A862" s="1"/>
      <c r="B862" s="1"/>
      <c r="C862" s="3"/>
      <c r="D862" s="6"/>
      <c r="E862" s="6"/>
      <c r="F862" s="7"/>
      <c r="G862" s="7"/>
      <c r="H862" s="7"/>
      <c r="I862" s="7"/>
      <c r="J862" s="7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hidden="1" customHeight="1" x14ac:dyDescent="0.25">
      <c r="A863" s="1"/>
      <c r="B863" s="1"/>
      <c r="C863" s="3"/>
      <c r="D863" s="6"/>
      <c r="E863" s="6"/>
      <c r="F863" s="7"/>
      <c r="G863" s="7"/>
      <c r="H863" s="7"/>
      <c r="I863" s="7"/>
      <c r="J863" s="7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hidden="1" customHeight="1" x14ac:dyDescent="0.25">
      <c r="A864" s="1"/>
      <c r="B864" s="1"/>
      <c r="C864" s="3"/>
      <c r="D864" s="6"/>
      <c r="E864" s="6"/>
      <c r="F864" s="7"/>
      <c r="G864" s="7"/>
      <c r="H864" s="7"/>
      <c r="I864" s="7"/>
      <c r="J864" s="7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hidden="1" customHeight="1" x14ac:dyDescent="0.25">
      <c r="A865" s="1"/>
      <c r="B865" s="1"/>
      <c r="C865" s="3"/>
      <c r="D865" s="6"/>
      <c r="E865" s="6"/>
      <c r="F865" s="7"/>
      <c r="G865" s="7"/>
      <c r="H865" s="7"/>
      <c r="I865" s="7"/>
      <c r="J865" s="7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hidden="1" customHeight="1" x14ac:dyDescent="0.25">
      <c r="A866" s="1"/>
      <c r="B866" s="1"/>
      <c r="C866" s="3"/>
      <c r="D866" s="6"/>
      <c r="E866" s="6"/>
      <c r="F866" s="7"/>
      <c r="G866" s="7"/>
      <c r="H866" s="7"/>
      <c r="I866" s="7"/>
      <c r="J866" s="7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hidden="1" customHeight="1" x14ac:dyDescent="0.25">
      <c r="A867" s="1"/>
      <c r="B867" s="1"/>
      <c r="C867" s="3"/>
      <c r="D867" s="6"/>
      <c r="E867" s="6"/>
      <c r="F867" s="7"/>
      <c r="G867" s="7"/>
      <c r="H867" s="7"/>
      <c r="I867" s="7"/>
      <c r="J867" s="7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hidden="1" customHeight="1" x14ac:dyDescent="0.25">
      <c r="A868" s="1"/>
      <c r="B868" s="1"/>
      <c r="C868" s="3"/>
      <c r="D868" s="6"/>
      <c r="E868" s="6"/>
      <c r="F868" s="7"/>
      <c r="G868" s="7"/>
      <c r="H868" s="7"/>
      <c r="I868" s="7"/>
      <c r="J868" s="7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hidden="1" customHeight="1" x14ac:dyDescent="0.25">
      <c r="A869" s="1"/>
      <c r="B869" s="1"/>
      <c r="C869" s="3"/>
      <c r="D869" s="6"/>
      <c r="E869" s="6"/>
      <c r="F869" s="7"/>
      <c r="G869" s="7"/>
      <c r="H869" s="7"/>
      <c r="I869" s="7"/>
      <c r="J869" s="7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hidden="1" customHeight="1" x14ac:dyDescent="0.25">
      <c r="A870" s="1"/>
      <c r="B870" s="1"/>
      <c r="C870" s="3"/>
      <c r="D870" s="6"/>
      <c r="E870" s="6"/>
      <c r="F870" s="7"/>
      <c r="G870" s="7"/>
      <c r="H870" s="7"/>
      <c r="I870" s="7"/>
      <c r="J870" s="7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hidden="1" customHeight="1" x14ac:dyDescent="0.25">
      <c r="A871" s="1"/>
      <c r="B871" s="1"/>
      <c r="C871" s="3"/>
      <c r="D871" s="6"/>
      <c r="E871" s="6"/>
      <c r="F871" s="7"/>
      <c r="G871" s="7"/>
      <c r="H871" s="7"/>
      <c r="I871" s="7"/>
      <c r="J871" s="7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hidden="1" customHeight="1" x14ac:dyDescent="0.25">
      <c r="A872" s="1"/>
      <c r="B872" s="1"/>
      <c r="C872" s="3"/>
      <c r="D872" s="6"/>
      <c r="E872" s="6"/>
      <c r="F872" s="7"/>
      <c r="G872" s="7"/>
      <c r="H872" s="7"/>
      <c r="I872" s="7"/>
      <c r="J872" s="7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hidden="1" customHeight="1" x14ac:dyDescent="0.25">
      <c r="A873" s="1"/>
      <c r="B873" s="1"/>
      <c r="C873" s="3"/>
      <c r="D873" s="6"/>
      <c r="E873" s="6"/>
      <c r="F873" s="7"/>
      <c r="G873" s="7"/>
      <c r="H873" s="7"/>
      <c r="I873" s="7"/>
      <c r="J873" s="7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hidden="1" customHeight="1" x14ac:dyDescent="0.25">
      <c r="A874" s="1"/>
      <c r="B874" s="1"/>
      <c r="C874" s="3"/>
      <c r="D874" s="6"/>
      <c r="E874" s="6"/>
      <c r="F874" s="7"/>
      <c r="G874" s="7"/>
      <c r="H874" s="7"/>
      <c r="I874" s="7"/>
      <c r="J874" s="7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hidden="1" customHeight="1" x14ac:dyDescent="0.25">
      <c r="A875" s="1"/>
      <c r="B875" s="1"/>
      <c r="C875" s="3"/>
      <c r="D875" s="6"/>
      <c r="E875" s="6"/>
      <c r="F875" s="7"/>
      <c r="G875" s="7"/>
      <c r="H875" s="7"/>
      <c r="I875" s="7"/>
      <c r="J875" s="7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hidden="1" customHeight="1" x14ac:dyDescent="0.25">
      <c r="A876" s="1"/>
      <c r="B876" s="1"/>
      <c r="C876" s="3"/>
      <c r="D876" s="6"/>
      <c r="E876" s="6"/>
      <c r="F876" s="7"/>
      <c r="G876" s="7"/>
      <c r="H876" s="7"/>
      <c r="I876" s="7"/>
      <c r="J876" s="7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hidden="1" customHeight="1" x14ac:dyDescent="0.25">
      <c r="A877" s="1"/>
      <c r="B877" s="1"/>
      <c r="C877" s="3"/>
      <c r="D877" s="6"/>
      <c r="E877" s="6"/>
      <c r="F877" s="7"/>
      <c r="G877" s="7"/>
      <c r="H877" s="7"/>
      <c r="I877" s="7"/>
      <c r="J877" s="7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hidden="1" customHeight="1" x14ac:dyDescent="0.25">
      <c r="A878" s="1"/>
      <c r="B878" s="1"/>
      <c r="C878" s="3"/>
      <c r="D878" s="6"/>
      <c r="E878" s="6"/>
      <c r="F878" s="7"/>
      <c r="G878" s="7"/>
      <c r="H878" s="7"/>
      <c r="I878" s="7"/>
      <c r="J878" s="7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hidden="1" customHeight="1" x14ac:dyDescent="0.25">
      <c r="A879" s="1"/>
      <c r="B879" s="1"/>
      <c r="C879" s="3"/>
      <c r="D879" s="6"/>
      <c r="E879" s="6"/>
      <c r="F879" s="7"/>
      <c r="G879" s="7"/>
      <c r="H879" s="7"/>
      <c r="I879" s="7"/>
      <c r="J879" s="7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hidden="1" customHeight="1" x14ac:dyDescent="0.25">
      <c r="A880" s="1"/>
      <c r="B880" s="1"/>
      <c r="C880" s="3"/>
      <c r="D880" s="6"/>
      <c r="E880" s="6"/>
      <c r="F880" s="7"/>
      <c r="G880" s="7"/>
      <c r="H880" s="7"/>
      <c r="I880" s="7"/>
      <c r="J880" s="7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hidden="1" customHeight="1" x14ac:dyDescent="0.25">
      <c r="A881" s="1"/>
      <c r="B881" s="1"/>
      <c r="C881" s="3"/>
      <c r="D881" s="6"/>
      <c r="E881" s="6"/>
      <c r="F881" s="7"/>
      <c r="G881" s="7"/>
      <c r="H881" s="7"/>
      <c r="I881" s="7"/>
      <c r="J881" s="7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hidden="1" customHeight="1" x14ac:dyDescent="0.25">
      <c r="A882" s="1"/>
      <c r="B882" s="1"/>
      <c r="C882" s="3"/>
      <c r="D882" s="6"/>
      <c r="E882" s="6"/>
      <c r="F882" s="7"/>
      <c r="G882" s="7"/>
      <c r="H882" s="7"/>
      <c r="I882" s="7"/>
      <c r="J882" s="7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hidden="1" customHeight="1" x14ac:dyDescent="0.25">
      <c r="A883" s="1"/>
      <c r="B883" s="1"/>
      <c r="C883" s="3"/>
      <c r="D883" s="6"/>
      <c r="E883" s="6"/>
      <c r="F883" s="7"/>
      <c r="G883" s="7"/>
      <c r="H883" s="7"/>
      <c r="I883" s="7"/>
      <c r="J883" s="7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hidden="1" customHeight="1" x14ac:dyDescent="0.25">
      <c r="A884" s="1"/>
      <c r="B884" s="1"/>
      <c r="C884" s="3"/>
      <c r="D884" s="6"/>
      <c r="E884" s="6"/>
      <c r="F884" s="7"/>
      <c r="G884" s="7"/>
      <c r="H884" s="7"/>
      <c r="I884" s="7"/>
      <c r="J884" s="7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hidden="1" customHeight="1" x14ac:dyDescent="0.25">
      <c r="A885" s="1"/>
      <c r="B885" s="1"/>
      <c r="C885" s="3"/>
      <c r="D885" s="6"/>
      <c r="E885" s="6"/>
      <c r="F885" s="7"/>
      <c r="G885" s="7"/>
      <c r="H885" s="7"/>
      <c r="I885" s="7"/>
      <c r="J885" s="7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hidden="1" customHeight="1" x14ac:dyDescent="0.25">
      <c r="A886" s="1"/>
      <c r="B886" s="1"/>
      <c r="C886" s="3"/>
      <c r="D886" s="6"/>
      <c r="E886" s="6"/>
      <c r="F886" s="7"/>
      <c r="G886" s="7"/>
      <c r="H886" s="7"/>
      <c r="I886" s="7"/>
      <c r="J886" s="7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hidden="1" customHeight="1" x14ac:dyDescent="0.25">
      <c r="A887" s="1"/>
      <c r="B887" s="1"/>
      <c r="C887" s="3"/>
      <c r="D887" s="6"/>
      <c r="E887" s="6"/>
      <c r="F887" s="7"/>
      <c r="G887" s="7"/>
      <c r="H887" s="7"/>
      <c r="I887" s="7"/>
      <c r="J887" s="7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hidden="1" customHeight="1" x14ac:dyDescent="0.25">
      <c r="A888" s="1"/>
      <c r="B888" s="1"/>
      <c r="C888" s="3"/>
      <c r="D888" s="6"/>
      <c r="E888" s="6"/>
      <c r="F888" s="7"/>
      <c r="G888" s="7"/>
      <c r="H888" s="7"/>
      <c r="I888" s="7"/>
      <c r="J888" s="7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hidden="1" customHeight="1" x14ac:dyDescent="0.25">
      <c r="A889" s="1"/>
      <c r="B889" s="1"/>
      <c r="C889" s="3"/>
      <c r="D889" s="6"/>
      <c r="E889" s="6"/>
      <c r="F889" s="7"/>
      <c r="G889" s="7"/>
      <c r="H889" s="7"/>
      <c r="I889" s="7"/>
      <c r="J889" s="7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hidden="1" customHeight="1" x14ac:dyDescent="0.25">
      <c r="A890" s="1"/>
      <c r="B890" s="1"/>
      <c r="C890" s="3"/>
      <c r="D890" s="6"/>
      <c r="E890" s="6"/>
      <c r="F890" s="7"/>
      <c r="G890" s="7"/>
      <c r="H890" s="7"/>
      <c r="I890" s="7"/>
      <c r="J890" s="7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hidden="1" customHeight="1" x14ac:dyDescent="0.25">
      <c r="A891" s="1"/>
      <c r="B891" s="1"/>
      <c r="C891" s="3"/>
      <c r="D891" s="6"/>
      <c r="E891" s="6"/>
      <c r="F891" s="7"/>
      <c r="G891" s="7"/>
      <c r="H891" s="7"/>
      <c r="I891" s="7"/>
      <c r="J891" s="7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hidden="1" customHeight="1" x14ac:dyDescent="0.25">
      <c r="A892" s="1"/>
      <c r="B892" s="1"/>
      <c r="C892" s="3"/>
      <c r="D892" s="6"/>
      <c r="E892" s="6"/>
      <c r="F892" s="7"/>
      <c r="G892" s="7"/>
      <c r="H892" s="7"/>
      <c r="I892" s="7"/>
      <c r="J892" s="7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hidden="1" customHeight="1" x14ac:dyDescent="0.25">
      <c r="A893" s="1"/>
      <c r="B893" s="1"/>
      <c r="C893" s="3"/>
      <c r="D893" s="6"/>
      <c r="E893" s="6"/>
      <c r="F893" s="7"/>
      <c r="G893" s="7"/>
      <c r="H893" s="7"/>
      <c r="I893" s="7"/>
      <c r="J893" s="7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hidden="1" customHeight="1" x14ac:dyDescent="0.25">
      <c r="A894" s="1"/>
      <c r="B894" s="1"/>
      <c r="C894" s="3"/>
      <c r="D894" s="6"/>
      <c r="E894" s="6"/>
      <c r="F894" s="7"/>
      <c r="G894" s="7"/>
      <c r="H894" s="7"/>
      <c r="I894" s="7"/>
      <c r="J894" s="7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hidden="1" customHeight="1" x14ac:dyDescent="0.25">
      <c r="A895" s="1"/>
      <c r="B895" s="1"/>
      <c r="C895" s="3"/>
      <c r="D895" s="6"/>
      <c r="E895" s="6"/>
      <c r="F895" s="7"/>
      <c r="G895" s="7"/>
      <c r="H895" s="7"/>
      <c r="I895" s="7"/>
      <c r="J895" s="7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hidden="1" customHeight="1" x14ac:dyDescent="0.25">
      <c r="A896" s="1"/>
      <c r="B896" s="1"/>
      <c r="C896" s="3"/>
      <c r="D896" s="6"/>
      <c r="E896" s="6"/>
      <c r="F896" s="7"/>
      <c r="G896" s="7"/>
      <c r="H896" s="7"/>
      <c r="I896" s="7"/>
      <c r="J896" s="7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hidden="1" customHeight="1" x14ac:dyDescent="0.25">
      <c r="A897" s="1"/>
      <c r="B897" s="1"/>
      <c r="C897" s="3"/>
      <c r="D897" s="6"/>
      <c r="E897" s="6"/>
      <c r="F897" s="7"/>
      <c r="G897" s="7"/>
      <c r="H897" s="7"/>
      <c r="I897" s="7"/>
      <c r="J897" s="7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hidden="1" customHeight="1" x14ac:dyDescent="0.25">
      <c r="A898" s="1"/>
      <c r="B898" s="1"/>
      <c r="C898" s="3"/>
      <c r="D898" s="6"/>
      <c r="E898" s="6"/>
      <c r="F898" s="7"/>
      <c r="G898" s="7"/>
      <c r="H898" s="7"/>
      <c r="I898" s="7"/>
      <c r="J898" s="7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hidden="1" customHeight="1" x14ac:dyDescent="0.25">
      <c r="A899" s="1"/>
      <c r="B899" s="1"/>
      <c r="C899" s="3"/>
      <c r="D899" s="6"/>
      <c r="E899" s="6"/>
      <c r="F899" s="7"/>
      <c r="G899" s="7"/>
      <c r="H899" s="7"/>
      <c r="I899" s="7"/>
      <c r="J899" s="7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hidden="1" customHeight="1" x14ac:dyDescent="0.25">
      <c r="A900" s="1"/>
      <c r="B900" s="1"/>
      <c r="C900" s="3"/>
      <c r="D900" s="6"/>
      <c r="E900" s="6"/>
      <c r="F900" s="7"/>
      <c r="G900" s="7"/>
      <c r="H900" s="7"/>
      <c r="I900" s="7"/>
      <c r="J900" s="7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hidden="1" customHeight="1" x14ac:dyDescent="0.25">
      <c r="A901" s="1"/>
      <c r="B901" s="1"/>
      <c r="C901" s="3"/>
      <c r="D901" s="6"/>
      <c r="E901" s="6"/>
      <c r="F901" s="7"/>
      <c r="G901" s="7"/>
      <c r="H901" s="7"/>
      <c r="I901" s="7"/>
      <c r="J901" s="7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hidden="1" customHeight="1" x14ac:dyDescent="0.25">
      <c r="A902" s="1"/>
      <c r="B902" s="1"/>
      <c r="C902" s="3"/>
      <c r="D902" s="6"/>
      <c r="E902" s="6"/>
      <c r="F902" s="7"/>
      <c r="G902" s="7"/>
      <c r="H902" s="7"/>
      <c r="I902" s="7"/>
      <c r="J902" s="7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hidden="1" customHeight="1" x14ac:dyDescent="0.25">
      <c r="A903" s="1"/>
      <c r="B903" s="1"/>
      <c r="C903" s="3"/>
      <c r="D903" s="6"/>
      <c r="E903" s="6"/>
      <c r="F903" s="7"/>
      <c r="G903" s="7"/>
      <c r="H903" s="7"/>
      <c r="I903" s="7"/>
      <c r="J903" s="7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hidden="1" customHeight="1" x14ac:dyDescent="0.25">
      <c r="A904" s="1"/>
      <c r="B904" s="1"/>
      <c r="C904" s="3"/>
      <c r="D904" s="6"/>
      <c r="E904" s="6"/>
      <c r="F904" s="7"/>
      <c r="G904" s="7"/>
      <c r="H904" s="7"/>
      <c r="I904" s="7"/>
      <c r="J904" s="7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hidden="1" customHeight="1" x14ac:dyDescent="0.25">
      <c r="A905" s="1"/>
      <c r="B905" s="1"/>
      <c r="C905" s="3"/>
      <c r="D905" s="6"/>
      <c r="E905" s="6"/>
      <c r="F905" s="7"/>
      <c r="G905" s="7"/>
      <c r="H905" s="7"/>
      <c r="I905" s="7"/>
      <c r="J905" s="7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hidden="1" customHeight="1" x14ac:dyDescent="0.25">
      <c r="A906" s="1"/>
      <c r="B906" s="1"/>
      <c r="C906" s="3"/>
      <c r="D906" s="6"/>
      <c r="E906" s="6"/>
      <c r="F906" s="7"/>
      <c r="G906" s="7"/>
      <c r="H906" s="7"/>
      <c r="I906" s="7"/>
      <c r="J906" s="7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hidden="1" customHeight="1" x14ac:dyDescent="0.25">
      <c r="A907" s="1"/>
      <c r="B907" s="1"/>
      <c r="C907" s="3"/>
      <c r="D907" s="6"/>
      <c r="E907" s="6"/>
      <c r="F907" s="7"/>
      <c r="G907" s="7"/>
      <c r="H907" s="7"/>
      <c r="I907" s="7"/>
      <c r="J907" s="7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hidden="1" customHeight="1" x14ac:dyDescent="0.25">
      <c r="A908" s="1"/>
      <c r="B908" s="1"/>
      <c r="C908" s="3"/>
      <c r="D908" s="6"/>
      <c r="E908" s="6"/>
      <c r="F908" s="7"/>
      <c r="G908" s="7"/>
      <c r="H908" s="7"/>
      <c r="I908" s="7"/>
      <c r="J908" s="7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hidden="1" customHeight="1" x14ac:dyDescent="0.25">
      <c r="A909" s="1"/>
      <c r="B909" s="1"/>
      <c r="C909" s="3"/>
      <c r="D909" s="6"/>
      <c r="E909" s="6"/>
      <c r="F909" s="7"/>
      <c r="G909" s="7"/>
      <c r="H909" s="7"/>
      <c r="I909" s="7"/>
      <c r="J909" s="7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hidden="1" customHeight="1" x14ac:dyDescent="0.25">
      <c r="A910" s="1"/>
      <c r="B910" s="1"/>
      <c r="C910" s="3"/>
      <c r="D910" s="6"/>
      <c r="E910" s="6"/>
      <c r="F910" s="7"/>
      <c r="G910" s="7"/>
      <c r="H910" s="7"/>
      <c r="I910" s="7"/>
      <c r="J910" s="7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hidden="1" customHeight="1" x14ac:dyDescent="0.25">
      <c r="A911" s="1"/>
      <c r="B911" s="1"/>
      <c r="C911" s="3"/>
      <c r="D911" s="6"/>
      <c r="E911" s="6"/>
      <c r="F911" s="7"/>
      <c r="G911" s="7"/>
      <c r="H911" s="7"/>
      <c r="I911" s="7"/>
      <c r="J911" s="7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hidden="1" customHeight="1" x14ac:dyDescent="0.25">
      <c r="A912" s="1"/>
      <c r="B912" s="1"/>
      <c r="C912" s="3"/>
      <c r="D912" s="6"/>
      <c r="E912" s="6"/>
      <c r="F912" s="7"/>
      <c r="G912" s="7"/>
      <c r="H912" s="7"/>
      <c r="I912" s="7"/>
      <c r="J912" s="7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hidden="1" customHeight="1" x14ac:dyDescent="0.25">
      <c r="A913" s="1"/>
      <c r="B913" s="1"/>
      <c r="C913" s="3"/>
      <c r="D913" s="6"/>
      <c r="E913" s="6"/>
      <c r="F913" s="7"/>
      <c r="G913" s="7"/>
      <c r="H913" s="7"/>
      <c r="I913" s="7"/>
      <c r="J913" s="7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hidden="1" customHeight="1" x14ac:dyDescent="0.25">
      <c r="A914" s="1"/>
      <c r="B914" s="1"/>
      <c r="C914" s="3"/>
      <c r="D914" s="6"/>
      <c r="E914" s="6"/>
      <c r="F914" s="7"/>
      <c r="G914" s="7"/>
      <c r="H914" s="7"/>
      <c r="I914" s="7"/>
      <c r="J914" s="7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hidden="1" customHeight="1" x14ac:dyDescent="0.25">
      <c r="A915" s="1"/>
      <c r="B915" s="1"/>
      <c r="C915" s="3"/>
      <c r="D915" s="6"/>
      <c r="E915" s="6"/>
      <c r="F915" s="7"/>
      <c r="G915" s="7"/>
      <c r="H915" s="7"/>
      <c r="I915" s="7"/>
      <c r="J915" s="7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hidden="1" customHeight="1" x14ac:dyDescent="0.25">
      <c r="A916" s="1"/>
      <c r="B916" s="1"/>
      <c r="C916" s="3"/>
      <c r="D916" s="6"/>
      <c r="E916" s="6"/>
      <c r="F916" s="7"/>
      <c r="G916" s="7"/>
      <c r="H916" s="7"/>
      <c r="I916" s="7"/>
      <c r="J916" s="7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hidden="1" customHeight="1" x14ac:dyDescent="0.25">
      <c r="A917" s="1"/>
      <c r="B917" s="1"/>
      <c r="C917" s="3"/>
      <c r="D917" s="6"/>
      <c r="E917" s="6"/>
      <c r="F917" s="7"/>
      <c r="G917" s="7"/>
      <c r="H917" s="7"/>
      <c r="I917" s="7"/>
      <c r="J917" s="7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hidden="1" customHeight="1" x14ac:dyDescent="0.25">
      <c r="A918" s="1"/>
      <c r="B918" s="1"/>
      <c r="C918" s="3"/>
      <c r="D918" s="6"/>
      <c r="E918" s="6"/>
      <c r="F918" s="7"/>
      <c r="G918" s="7"/>
      <c r="H918" s="7"/>
      <c r="I918" s="7"/>
      <c r="J918" s="7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hidden="1" customHeight="1" x14ac:dyDescent="0.25">
      <c r="A919" s="1"/>
      <c r="B919" s="1"/>
      <c r="C919" s="3"/>
      <c r="D919" s="6"/>
      <c r="E919" s="6"/>
      <c r="F919" s="7"/>
      <c r="G919" s="7"/>
      <c r="H919" s="7"/>
      <c r="I919" s="7"/>
      <c r="J919" s="7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hidden="1" customHeight="1" x14ac:dyDescent="0.25">
      <c r="A920" s="1"/>
      <c r="B920" s="1"/>
      <c r="C920" s="3"/>
      <c r="D920" s="6"/>
      <c r="E920" s="6"/>
      <c r="F920" s="7"/>
      <c r="G920" s="7"/>
      <c r="H920" s="7"/>
      <c r="I920" s="7"/>
      <c r="J920" s="7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hidden="1" customHeight="1" x14ac:dyDescent="0.25">
      <c r="A921" s="1"/>
      <c r="B921" s="1"/>
      <c r="C921" s="3"/>
      <c r="D921" s="6"/>
      <c r="E921" s="6"/>
      <c r="F921" s="7"/>
      <c r="G921" s="7"/>
      <c r="H921" s="7"/>
      <c r="I921" s="7"/>
      <c r="J921" s="7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hidden="1" customHeight="1" x14ac:dyDescent="0.25">
      <c r="A922" s="1"/>
      <c r="B922" s="1"/>
      <c r="C922" s="3"/>
      <c r="D922" s="6"/>
      <c r="E922" s="6"/>
      <c r="F922" s="7"/>
      <c r="G922" s="7"/>
      <c r="H922" s="7"/>
      <c r="I922" s="7"/>
      <c r="J922" s="7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hidden="1" customHeight="1" x14ac:dyDescent="0.25">
      <c r="A923" s="1"/>
      <c r="B923" s="1"/>
      <c r="C923" s="3"/>
      <c r="D923" s="6"/>
      <c r="E923" s="6"/>
      <c r="F923" s="7"/>
      <c r="G923" s="7"/>
      <c r="H923" s="7"/>
      <c r="I923" s="7"/>
      <c r="J923" s="7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hidden="1" customHeight="1" x14ac:dyDescent="0.25">
      <c r="A924" s="1"/>
      <c r="B924" s="1"/>
      <c r="C924" s="3"/>
      <c r="D924" s="6"/>
      <c r="E924" s="6"/>
      <c r="F924" s="7"/>
      <c r="G924" s="7"/>
      <c r="H924" s="7"/>
      <c r="I924" s="7"/>
      <c r="J924" s="7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hidden="1" customHeight="1" x14ac:dyDescent="0.25">
      <c r="A925" s="1"/>
      <c r="B925" s="1"/>
      <c r="C925" s="3"/>
      <c r="D925" s="6"/>
      <c r="E925" s="6"/>
      <c r="F925" s="7"/>
      <c r="G925" s="7"/>
      <c r="H925" s="7"/>
      <c r="I925" s="7"/>
      <c r="J925" s="7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hidden="1" customHeight="1" x14ac:dyDescent="0.25">
      <c r="A926" s="1"/>
      <c r="B926" s="1"/>
      <c r="C926" s="3"/>
      <c r="D926" s="6"/>
      <c r="E926" s="6"/>
      <c r="F926" s="7"/>
      <c r="G926" s="7"/>
      <c r="H926" s="7"/>
      <c r="I926" s="7"/>
      <c r="J926" s="7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hidden="1" customHeight="1" x14ac:dyDescent="0.25">
      <c r="A927" s="1"/>
      <c r="B927" s="1"/>
      <c r="C927" s="3"/>
      <c r="D927" s="6"/>
      <c r="E927" s="6"/>
      <c r="F927" s="7"/>
      <c r="G927" s="7"/>
      <c r="H927" s="7"/>
      <c r="I927" s="7"/>
      <c r="J927" s="7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hidden="1" customHeight="1" x14ac:dyDescent="0.25">
      <c r="A928" s="1"/>
      <c r="B928" s="1"/>
      <c r="C928" s="3"/>
      <c r="D928" s="6"/>
      <c r="E928" s="6"/>
      <c r="F928" s="7"/>
      <c r="G928" s="7"/>
      <c r="H928" s="7"/>
      <c r="I928" s="7"/>
      <c r="J928" s="7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hidden="1" customHeight="1" x14ac:dyDescent="0.25">
      <c r="A929" s="1"/>
      <c r="B929" s="1"/>
      <c r="C929" s="3"/>
      <c r="D929" s="6"/>
      <c r="E929" s="6"/>
      <c r="F929" s="7"/>
      <c r="G929" s="7"/>
      <c r="H929" s="7"/>
      <c r="I929" s="7"/>
      <c r="J929" s="7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hidden="1" customHeight="1" x14ac:dyDescent="0.25">
      <c r="A930" s="1"/>
      <c r="B930" s="1"/>
      <c r="C930" s="3"/>
      <c r="D930" s="6"/>
      <c r="E930" s="6"/>
      <c r="F930" s="7"/>
      <c r="G930" s="7"/>
      <c r="H930" s="7"/>
      <c r="I930" s="7"/>
      <c r="J930" s="7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hidden="1" customHeight="1" x14ac:dyDescent="0.25">
      <c r="A931" s="1"/>
      <c r="B931" s="1"/>
      <c r="C931" s="3"/>
      <c r="D931" s="6"/>
      <c r="E931" s="6"/>
      <c r="F931" s="7"/>
      <c r="G931" s="7"/>
      <c r="H931" s="7"/>
      <c r="I931" s="7"/>
      <c r="J931" s="7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hidden="1" customHeight="1" x14ac:dyDescent="0.25">
      <c r="A932" s="1"/>
      <c r="B932" s="1"/>
      <c r="C932" s="3"/>
      <c r="D932" s="6"/>
      <c r="E932" s="6"/>
      <c r="F932" s="7"/>
      <c r="G932" s="7"/>
      <c r="H932" s="7"/>
      <c r="I932" s="7"/>
      <c r="J932" s="7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hidden="1" customHeight="1" x14ac:dyDescent="0.25">
      <c r="A933" s="1"/>
      <c r="B933" s="1"/>
      <c r="C933" s="3"/>
      <c r="D933" s="6"/>
      <c r="E933" s="6"/>
      <c r="F933" s="7"/>
      <c r="G933" s="7"/>
      <c r="H933" s="7"/>
      <c r="I933" s="7"/>
      <c r="J933" s="7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hidden="1" customHeight="1" x14ac:dyDescent="0.25">
      <c r="A934" s="1"/>
      <c r="B934" s="1"/>
      <c r="C934" s="3"/>
      <c r="D934" s="6"/>
      <c r="E934" s="6"/>
      <c r="F934" s="7"/>
      <c r="G934" s="7"/>
      <c r="H934" s="7"/>
      <c r="I934" s="7"/>
      <c r="J934" s="7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hidden="1" customHeight="1" x14ac:dyDescent="0.25">
      <c r="A935" s="1"/>
      <c r="B935" s="1"/>
      <c r="C935" s="3"/>
      <c r="D935" s="6"/>
      <c r="E935" s="6"/>
      <c r="F935" s="7"/>
      <c r="G935" s="7"/>
      <c r="H935" s="7"/>
      <c r="I935" s="7"/>
      <c r="J935" s="7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hidden="1" customHeight="1" x14ac:dyDescent="0.25">
      <c r="A936" s="1"/>
      <c r="B936" s="1"/>
      <c r="C936" s="3"/>
      <c r="D936" s="6"/>
      <c r="E936" s="6"/>
      <c r="F936" s="7"/>
      <c r="G936" s="7"/>
      <c r="H936" s="7"/>
      <c r="I936" s="7"/>
      <c r="J936" s="7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hidden="1" customHeight="1" x14ac:dyDescent="0.25">
      <c r="A937" s="1"/>
      <c r="B937" s="1"/>
      <c r="C937" s="3"/>
      <c r="D937" s="6"/>
      <c r="E937" s="6"/>
      <c r="F937" s="7"/>
      <c r="G937" s="7"/>
      <c r="H937" s="7"/>
      <c r="I937" s="7"/>
      <c r="J937" s="7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hidden="1" customHeight="1" x14ac:dyDescent="0.25">
      <c r="A938" s="1"/>
      <c r="B938" s="1"/>
      <c r="C938" s="3"/>
      <c r="D938" s="6"/>
      <c r="E938" s="6"/>
      <c r="F938" s="7"/>
      <c r="G938" s="7"/>
      <c r="H938" s="7"/>
      <c r="I938" s="7"/>
      <c r="J938" s="7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hidden="1" customHeight="1" x14ac:dyDescent="0.25">
      <c r="A939" s="1"/>
      <c r="B939" s="1"/>
      <c r="C939" s="3"/>
      <c r="D939" s="6"/>
      <c r="E939" s="6"/>
      <c r="F939" s="7"/>
      <c r="G939" s="7"/>
      <c r="H939" s="7"/>
      <c r="I939" s="7"/>
      <c r="J939" s="7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hidden="1" customHeight="1" x14ac:dyDescent="0.25">
      <c r="A940" s="1"/>
      <c r="B940" s="1"/>
      <c r="C940" s="3"/>
      <c r="D940" s="6"/>
      <c r="E940" s="6"/>
      <c r="F940" s="7"/>
      <c r="G940" s="7"/>
      <c r="H940" s="7"/>
      <c r="I940" s="7"/>
      <c r="J940" s="7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hidden="1" customHeight="1" x14ac:dyDescent="0.25">
      <c r="A941" s="1"/>
      <c r="B941" s="1"/>
      <c r="C941" s="3"/>
      <c r="D941" s="6"/>
      <c r="E941" s="6"/>
      <c r="F941" s="7"/>
      <c r="G941" s="7"/>
      <c r="H941" s="7"/>
      <c r="I941" s="7"/>
      <c r="J941" s="7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hidden="1" customHeight="1" x14ac:dyDescent="0.25">
      <c r="A942" s="1"/>
      <c r="B942" s="1"/>
      <c r="C942" s="3"/>
      <c r="D942" s="6"/>
      <c r="E942" s="6"/>
      <c r="F942" s="7"/>
      <c r="G942" s="7"/>
      <c r="H942" s="7"/>
      <c r="I942" s="7"/>
      <c r="J942" s="7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hidden="1" customHeight="1" x14ac:dyDescent="0.25">
      <c r="A943" s="1"/>
      <c r="B943" s="1"/>
      <c r="C943" s="3"/>
      <c r="D943" s="6"/>
      <c r="E943" s="6"/>
      <c r="F943" s="7"/>
      <c r="G943" s="7"/>
      <c r="H943" s="7"/>
      <c r="I943" s="7"/>
      <c r="J943" s="7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hidden="1" customHeight="1" x14ac:dyDescent="0.25">
      <c r="A944" s="1"/>
      <c r="B944" s="1"/>
      <c r="C944" s="3"/>
      <c r="D944" s="6"/>
      <c r="E944" s="6"/>
      <c r="F944" s="7"/>
      <c r="G944" s="7"/>
      <c r="H944" s="7"/>
      <c r="I944" s="7"/>
      <c r="J944" s="7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hidden="1" customHeight="1" x14ac:dyDescent="0.25">
      <c r="A945" s="1"/>
      <c r="B945" s="1"/>
      <c r="C945" s="3"/>
      <c r="D945" s="6"/>
      <c r="E945" s="6"/>
      <c r="F945" s="7"/>
      <c r="G945" s="7"/>
      <c r="H945" s="7"/>
      <c r="I945" s="7"/>
      <c r="J945" s="7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hidden="1" customHeight="1" x14ac:dyDescent="0.25">
      <c r="A946" s="1"/>
      <c r="B946" s="1"/>
      <c r="C946" s="3"/>
      <c r="D946" s="6"/>
      <c r="E946" s="6"/>
      <c r="F946" s="7"/>
      <c r="G946" s="7"/>
      <c r="H946" s="7"/>
      <c r="I946" s="7"/>
      <c r="J946" s="7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hidden="1" customHeight="1" x14ac:dyDescent="0.25">
      <c r="A947" s="1"/>
      <c r="B947" s="1"/>
      <c r="C947" s="3"/>
      <c r="D947" s="6"/>
      <c r="E947" s="6"/>
      <c r="F947" s="7"/>
      <c r="G947" s="7"/>
      <c r="H947" s="7"/>
      <c r="I947" s="7"/>
      <c r="J947" s="7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hidden="1" customHeight="1" x14ac:dyDescent="0.25">
      <c r="A948" s="1"/>
      <c r="B948" s="1"/>
      <c r="C948" s="3"/>
      <c r="D948" s="6"/>
      <c r="E948" s="6"/>
      <c r="F948" s="7"/>
      <c r="G948" s="7"/>
      <c r="H948" s="7"/>
      <c r="I948" s="7"/>
      <c r="J948" s="7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hidden="1" customHeight="1" x14ac:dyDescent="0.25">
      <c r="A949" s="1"/>
      <c r="B949" s="1"/>
      <c r="C949" s="3"/>
      <c r="D949" s="6"/>
      <c r="E949" s="6"/>
      <c r="F949" s="7"/>
      <c r="G949" s="7"/>
      <c r="H949" s="7"/>
      <c r="I949" s="7"/>
      <c r="J949" s="7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hidden="1" customHeight="1" x14ac:dyDescent="0.25">
      <c r="A950" s="1"/>
      <c r="B950" s="1"/>
      <c r="C950" s="3"/>
      <c r="D950" s="6"/>
      <c r="E950" s="6"/>
      <c r="F950" s="7"/>
      <c r="G950" s="7"/>
      <c r="H950" s="7"/>
      <c r="I950" s="7"/>
      <c r="J950" s="7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hidden="1" customHeight="1" x14ac:dyDescent="0.25">
      <c r="A951" s="1"/>
      <c r="B951" s="1"/>
      <c r="C951" s="3"/>
      <c r="D951" s="6"/>
      <c r="E951" s="6"/>
      <c r="F951" s="7"/>
      <c r="G951" s="7"/>
      <c r="H951" s="7"/>
      <c r="I951" s="7"/>
      <c r="J951" s="7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hidden="1" customHeight="1" x14ac:dyDescent="0.25">
      <c r="A952" s="1"/>
      <c r="B952" s="1"/>
      <c r="C952" s="3"/>
      <c r="D952" s="6"/>
      <c r="E952" s="6"/>
      <c r="F952" s="7"/>
      <c r="G952" s="7"/>
      <c r="H952" s="7"/>
      <c r="I952" s="7"/>
      <c r="J952" s="7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hidden="1" customHeight="1" x14ac:dyDescent="0.25">
      <c r="A953" s="1"/>
      <c r="B953" s="1"/>
      <c r="C953" s="3"/>
      <c r="D953" s="6"/>
      <c r="E953" s="6"/>
      <c r="F953" s="7"/>
      <c r="G953" s="7"/>
      <c r="H953" s="7"/>
      <c r="I953" s="7"/>
      <c r="J953" s="7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hidden="1" customHeight="1" x14ac:dyDescent="0.25">
      <c r="A954" s="1"/>
      <c r="B954" s="1"/>
      <c r="C954" s="3"/>
      <c r="D954" s="6"/>
      <c r="E954" s="6"/>
      <c r="F954" s="7"/>
      <c r="G954" s="7"/>
      <c r="H954" s="7"/>
      <c r="I954" s="7"/>
      <c r="J954" s="7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hidden="1" customHeight="1" x14ac:dyDescent="0.25">
      <c r="A955" s="1"/>
      <c r="B955" s="1"/>
      <c r="C955" s="3"/>
      <c r="D955" s="6"/>
      <c r="E955" s="6"/>
      <c r="F955" s="7"/>
      <c r="G955" s="7"/>
      <c r="H955" s="7"/>
      <c r="I955" s="7"/>
      <c r="J955" s="7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hidden="1" customHeight="1" x14ac:dyDescent="0.25">
      <c r="A956" s="1"/>
      <c r="B956" s="1"/>
      <c r="C956" s="3"/>
      <c r="D956" s="6"/>
      <c r="E956" s="6"/>
      <c r="F956" s="7"/>
      <c r="G956" s="7"/>
      <c r="H956" s="7"/>
      <c r="I956" s="7"/>
      <c r="J956" s="7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hidden="1" customHeight="1" x14ac:dyDescent="0.25">
      <c r="A957" s="1"/>
      <c r="B957" s="1"/>
      <c r="C957" s="3"/>
      <c r="D957" s="6"/>
      <c r="E957" s="6"/>
      <c r="F957" s="7"/>
      <c r="G957" s="7"/>
      <c r="H957" s="7"/>
      <c r="I957" s="7"/>
      <c r="J957" s="7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hidden="1" customHeight="1" x14ac:dyDescent="0.25">
      <c r="A958" s="1"/>
      <c r="B958" s="1"/>
      <c r="C958" s="3"/>
      <c r="D958" s="6"/>
      <c r="E958" s="6"/>
      <c r="F958" s="7"/>
      <c r="G958" s="7"/>
      <c r="H958" s="7"/>
      <c r="I958" s="7"/>
      <c r="J958" s="7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hidden="1" customHeight="1" x14ac:dyDescent="0.25">
      <c r="A959" s="1"/>
      <c r="B959" s="1"/>
      <c r="C959" s="3"/>
      <c r="D959" s="6"/>
      <c r="E959" s="6"/>
      <c r="F959" s="7"/>
      <c r="G959" s="7"/>
      <c r="H959" s="7"/>
      <c r="I959" s="7"/>
      <c r="J959" s="7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hidden="1" customHeight="1" x14ac:dyDescent="0.25">
      <c r="A960" s="1"/>
      <c r="B960" s="1"/>
      <c r="C960" s="3"/>
      <c r="D960" s="6"/>
      <c r="E960" s="6"/>
      <c r="F960" s="7"/>
      <c r="G960" s="7"/>
      <c r="H960" s="7"/>
      <c r="I960" s="7"/>
      <c r="J960" s="7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hidden="1" customHeight="1" x14ac:dyDescent="0.25">
      <c r="A961" s="1"/>
      <c r="B961" s="1"/>
      <c r="C961" s="3"/>
      <c r="D961" s="6"/>
      <c r="E961" s="6"/>
      <c r="F961" s="7"/>
      <c r="G961" s="7"/>
      <c r="H961" s="7"/>
      <c r="I961" s="7"/>
      <c r="J961" s="7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hidden="1" customHeight="1" x14ac:dyDescent="0.25">
      <c r="A962" s="1"/>
      <c r="B962" s="1"/>
      <c r="C962" s="3"/>
      <c r="D962" s="6"/>
      <c r="E962" s="6"/>
      <c r="F962" s="7"/>
      <c r="G962" s="7"/>
      <c r="H962" s="7"/>
      <c r="I962" s="7"/>
      <c r="J962" s="7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hidden="1" customHeight="1" x14ac:dyDescent="0.25">
      <c r="A963" s="1"/>
      <c r="B963" s="1"/>
      <c r="C963" s="3"/>
      <c r="D963" s="6"/>
      <c r="E963" s="6"/>
      <c r="F963" s="7"/>
      <c r="G963" s="7"/>
      <c r="H963" s="7"/>
      <c r="I963" s="7"/>
      <c r="J963" s="7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hidden="1" customHeight="1" x14ac:dyDescent="0.25">
      <c r="A964" s="1"/>
      <c r="B964" s="1"/>
      <c r="C964" s="3"/>
      <c r="D964" s="6"/>
      <c r="E964" s="6"/>
      <c r="F964" s="7"/>
      <c r="G964" s="7"/>
      <c r="H964" s="7"/>
      <c r="I964" s="7"/>
      <c r="J964" s="7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hidden="1" customHeight="1" x14ac:dyDescent="0.25">
      <c r="A965" s="1"/>
      <c r="B965" s="1"/>
      <c r="C965" s="3"/>
      <c r="D965" s="6"/>
      <c r="E965" s="6"/>
      <c r="F965" s="7"/>
      <c r="G965" s="7"/>
      <c r="H965" s="7"/>
      <c r="I965" s="7"/>
      <c r="J965" s="7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hidden="1" customHeight="1" x14ac:dyDescent="0.25">
      <c r="A966" s="1"/>
      <c r="B966" s="1"/>
      <c r="C966" s="3"/>
      <c r="D966" s="6"/>
      <c r="E966" s="6"/>
      <c r="F966" s="7"/>
      <c r="G966" s="7"/>
      <c r="H966" s="7"/>
      <c r="I966" s="7"/>
      <c r="J966" s="7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hidden="1" customHeight="1" x14ac:dyDescent="0.25">
      <c r="A967" s="1"/>
      <c r="B967" s="1"/>
      <c r="C967" s="3"/>
      <c r="D967" s="6"/>
      <c r="E967" s="6"/>
      <c r="F967" s="7"/>
      <c r="G967" s="7"/>
      <c r="H967" s="7"/>
      <c r="I967" s="7"/>
      <c r="J967" s="7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hidden="1" customHeight="1" x14ac:dyDescent="0.25">
      <c r="A968" s="1"/>
      <c r="B968" s="1"/>
      <c r="C968" s="3"/>
      <c r="D968" s="6"/>
      <c r="E968" s="6"/>
      <c r="F968" s="7"/>
      <c r="G968" s="7"/>
      <c r="H968" s="7"/>
      <c r="I968" s="7"/>
      <c r="J968" s="7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hidden="1" customHeight="1" x14ac:dyDescent="0.25">
      <c r="A969" s="1"/>
      <c r="B969" s="1"/>
      <c r="C969" s="3"/>
      <c r="D969" s="6"/>
      <c r="E969" s="6"/>
      <c r="F969" s="7"/>
      <c r="G969" s="7"/>
      <c r="H969" s="7"/>
      <c r="I969" s="7"/>
      <c r="J969" s="7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hidden="1" customHeight="1" x14ac:dyDescent="0.25">
      <c r="A970" s="1"/>
      <c r="B970" s="1"/>
      <c r="C970" s="3"/>
      <c r="D970" s="6"/>
      <c r="E970" s="6"/>
      <c r="F970" s="7"/>
      <c r="G970" s="7"/>
      <c r="H970" s="7"/>
      <c r="I970" s="7"/>
      <c r="J970" s="7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hidden="1" customHeight="1" x14ac:dyDescent="0.25">
      <c r="A971" s="1"/>
      <c r="B971" s="1"/>
      <c r="C971" s="3"/>
      <c r="D971" s="6"/>
      <c r="E971" s="6"/>
      <c r="F971" s="7"/>
      <c r="G971" s="7"/>
      <c r="H971" s="7"/>
      <c r="I971" s="7"/>
      <c r="J971" s="7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hidden="1" customHeight="1" x14ac:dyDescent="0.25">
      <c r="A972" s="1"/>
      <c r="B972" s="1"/>
      <c r="C972" s="3"/>
      <c r="D972" s="6"/>
      <c r="E972" s="6"/>
      <c r="F972" s="7"/>
      <c r="G972" s="7"/>
      <c r="H972" s="7"/>
      <c r="I972" s="7"/>
      <c r="J972" s="7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hidden="1" customHeight="1" x14ac:dyDescent="0.25">
      <c r="A973" s="1"/>
      <c r="B973" s="1"/>
      <c r="C973" s="3"/>
      <c r="D973" s="6"/>
      <c r="E973" s="6"/>
      <c r="F973" s="7"/>
      <c r="G973" s="7"/>
      <c r="H973" s="7"/>
      <c r="I973" s="7"/>
      <c r="J973" s="7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hidden="1" customHeight="1" x14ac:dyDescent="0.25">
      <c r="A974" s="1"/>
      <c r="B974" s="1"/>
      <c r="C974" s="3"/>
      <c r="D974" s="6"/>
      <c r="E974" s="6"/>
      <c r="F974" s="7"/>
      <c r="G974" s="7"/>
      <c r="H974" s="7"/>
      <c r="I974" s="7"/>
      <c r="J974" s="7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hidden="1" customHeight="1" x14ac:dyDescent="0.25">
      <c r="A975" s="1"/>
      <c r="B975" s="1"/>
      <c r="C975" s="3"/>
      <c r="D975" s="6"/>
      <c r="E975" s="6"/>
      <c r="F975" s="7"/>
      <c r="G975" s="7"/>
      <c r="H975" s="7"/>
      <c r="I975" s="7"/>
      <c r="J975" s="7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hidden="1" customHeight="1" x14ac:dyDescent="0.25">
      <c r="A976" s="1"/>
      <c r="B976" s="1"/>
      <c r="C976" s="3"/>
      <c r="D976" s="6"/>
      <c r="E976" s="6"/>
      <c r="F976" s="7"/>
      <c r="G976" s="7"/>
      <c r="H976" s="7"/>
      <c r="I976" s="7"/>
      <c r="J976" s="7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hidden="1" customHeight="1" x14ac:dyDescent="0.25">
      <c r="A977" s="1"/>
      <c r="B977" s="1"/>
      <c r="C977" s="3"/>
      <c r="D977" s="6"/>
      <c r="E977" s="6"/>
      <c r="F977" s="7"/>
      <c r="G977" s="7"/>
      <c r="H977" s="7"/>
      <c r="I977" s="7"/>
      <c r="J977" s="7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hidden="1" customHeight="1" x14ac:dyDescent="0.25">
      <c r="A978" s="1"/>
      <c r="B978" s="1"/>
      <c r="C978" s="3"/>
      <c r="D978" s="6"/>
      <c r="E978" s="6"/>
      <c r="F978" s="7"/>
      <c r="G978" s="7"/>
      <c r="H978" s="7"/>
      <c r="I978" s="7"/>
      <c r="J978" s="7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hidden="1" customHeight="1" x14ac:dyDescent="0.25">
      <c r="A979" s="1"/>
      <c r="B979" s="1"/>
      <c r="C979" s="3"/>
      <c r="D979" s="6"/>
      <c r="E979" s="6"/>
      <c r="F979" s="7"/>
      <c r="G979" s="7"/>
      <c r="H979" s="7"/>
      <c r="I979" s="7"/>
      <c r="J979" s="7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hidden="1" customHeight="1" x14ac:dyDescent="0.25">
      <c r="A980" s="1"/>
      <c r="B980" s="1"/>
      <c r="C980" s="3"/>
      <c r="D980" s="6"/>
      <c r="E980" s="6"/>
      <c r="F980" s="7"/>
      <c r="G980" s="7"/>
      <c r="H980" s="7"/>
      <c r="I980" s="7"/>
      <c r="J980" s="7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hidden="1" customHeight="1" x14ac:dyDescent="0.25">
      <c r="A981" s="1"/>
      <c r="B981" s="1"/>
      <c r="C981" s="3"/>
      <c r="D981" s="6"/>
      <c r="E981" s="6"/>
      <c r="F981" s="7"/>
      <c r="G981" s="7"/>
      <c r="H981" s="7"/>
      <c r="I981" s="7"/>
      <c r="J981" s="7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hidden="1" customHeight="1" x14ac:dyDescent="0.25">
      <c r="A982" s="1"/>
      <c r="B982" s="1"/>
      <c r="C982" s="3"/>
      <c r="D982" s="6"/>
      <c r="E982" s="6"/>
      <c r="F982" s="7"/>
      <c r="G982" s="7"/>
      <c r="H982" s="7"/>
      <c r="I982" s="7"/>
      <c r="J982" s="7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hidden="1" customHeight="1" x14ac:dyDescent="0.25">
      <c r="A983" s="1"/>
      <c r="B983" s="1"/>
      <c r="C983" s="3"/>
      <c r="D983" s="6"/>
      <c r="E983" s="6"/>
      <c r="F983" s="7"/>
      <c r="G983" s="7"/>
      <c r="H983" s="7"/>
      <c r="I983" s="7"/>
      <c r="J983" s="7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hidden="1" customHeight="1" x14ac:dyDescent="0.25">
      <c r="A984" s="1"/>
      <c r="B984" s="1"/>
      <c r="C984" s="3"/>
      <c r="D984" s="6"/>
      <c r="E984" s="6"/>
      <c r="F984" s="7"/>
      <c r="G984" s="7"/>
      <c r="H984" s="7"/>
      <c r="I984" s="7"/>
      <c r="J984" s="7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hidden="1" customHeight="1" x14ac:dyDescent="0.25">
      <c r="A985" s="1"/>
      <c r="B985" s="1"/>
      <c r="C985" s="3"/>
      <c r="D985" s="6"/>
      <c r="E985" s="6"/>
      <c r="F985" s="7"/>
      <c r="G985" s="7"/>
      <c r="H985" s="7"/>
      <c r="I985" s="7"/>
      <c r="J985" s="7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hidden="1" customHeight="1" x14ac:dyDescent="0.25">
      <c r="A986" s="1"/>
      <c r="B986" s="1"/>
      <c r="C986" s="3"/>
      <c r="D986" s="6"/>
      <c r="E986" s="6"/>
      <c r="F986" s="7"/>
      <c r="G986" s="7"/>
      <c r="H986" s="7"/>
      <c r="I986" s="7"/>
      <c r="J986" s="7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hidden="1" customHeight="1" x14ac:dyDescent="0.25">
      <c r="A987" s="1"/>
      <c r="B987" s="1"/>
      <c r="C987" s="3"/>
      <c r="D987" s="6"/>
      <c r="E987" s="6"/>
      <c r="F987" s="7"/>
      <c r="G987" s="7"/>
      <c r="H987" s="7"/>
      <c r="I987" s="7"/>
      <c r="J987" s="7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hidden="1" customHeight="1" x14ac:dyDescent="0.25">
      <c r="A988" s="1"/>
      <c r="B988" s="1"/>
      <c r="C988" s="3"/>
      <c r="D988" s="6"/>
      <c r="E988" s="6"/>
      <c r="F988" s="7"/>
      <c r="G988" s="7"/>
      <c r="H988" s="7"/>
      <c r="I988" s="7"/>
      <c r="J988" s="7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hidden="1" customHeight="1" x14ac:dyDescent="0.25">
      <c r="A989" s="1"/>
      <c r="B989" s="1"/>
      <c r="C989" s="3"/>
      <c r="D989" s="6"/>
      <c r="E989" s="6"/>
      <c r="F989" s="7"/>
      <c r="G989" s="7"/>
      <c r="H989" s="7"/>
      <c r="I989" s="7"/>
      <c r="J989" s="7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hidden="1" customHeight="1" x14ac:dyDescent="0.25">
      <c r="A990" s="1"/>
      <c r="B990" s="1"/>
      <c r="C990" s="3"/>
      <c r="D990" s="6"/>
      <c r="E990" s="6"/>
      <c r="F990" s="7"/>
      <c r="G990" s="7"/>
      <c r="H990" s="7"/>
      <c r="I990" s="7"/>
      <c r="J990" s="7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hidden="1" customHeight="1" x14ac:dyDescent="0.25">
      <c r="A991" s="1"/>
      <c r="B991" s="1"/>
      <c r="C991" s="3"/>
      <c r="D991" s="6"/>
      <c r="E991" s="6"/>
      <c r="F991" s="7"/>
      <c r="G991" s="7"/>
      <c r="H991" s="7"/>
      <c r="I991" s="7"/>
      <c r="J991" s="7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hidden="1" customHeight="1" x14ac:dyDescent="0.25">
      <c r="A992" s="1"/>
      <c r="B992" s="1"/>
      <c r="C992" s="3"/>
      <c r="D992" s="6"/>
      <c r="E992" s="6"/>
      <c r="F992" s="7"/>
      <c r="G992" s="7"/>
      <c r="H992" s="7"/>
      <c r="I992" s="7"/>
      <c r="J992" s="7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hidden="1" customHeight="1" x14ac:dyDescent="0.25">
      <c r="A993" s="1"/>
      <c r="B993" s="1"/>
      <c r="C993" s="3"/>
      <c r="D993" s="6"/>
      <c r="E993" s="6"/>
      <c r="F993" s="7"/>
      <c r="G993" s="7"/>
      <c r="H993" s="7"/>
      <c r="I993" s="7"/>
      <c r="J993" s="7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hidden="1" customHeight="1" x14ac:dyDescent="0.25">
      <c r="A994" s="1"/>
      <c r="B994" s="1"/>
      <c r="C994" s="3"/>
      <c r="D994" s="6"/>
      <c r="E994" s="6"/>
      <c r="F994" s="7"/>
      <c r="G994" s="7"/>
      <c r="H994" s="7"/>
      <c r="I994" s="7"/>
      <c r="J994" s="7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hidden="1" customHeight="1" x14ac:dyDescent="0.25">
      <c r="A995" s="1"/>
      <c r="B995" s="1"/>
      <c r="C995" s="3"/>
      <c r="D995" s="6"/>
      <c r="E995" s="6"/>
      <c r="F995" s="7"/>
      <c r="G995" s="7"/>
      <c r="H995" s="7"/>
      <c r="I995" s="7"/>
      <c r="J995" s="7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hidden="1" customHeight="1" x14ac:dyDescent="0.25">
      <c r="A996" s="1"/>
      <c r="B996" s="1"/>
      <c r="C996" s="3"/>
      <c r="D996" s="6"/>
      <c r="E996" s="6"/>
      <c r="F996" s="7"/>
      <c r="G996" s="7"/>
      <c r="H996" s="7"/>
      <c r="I996" s="7"/>
      <c r="J996" s="7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hidden="1" customHeight="1" x14ac:dyDescent="0.25">
      <c r="A997" s="1"/>
      <c r="B997" s="1"/>
      <c r="C997" s="3"/>
      <c r="D997" s="6"/>
      <c r="E997" s="6"/>
      <c r="F997" s="7"/>
      <c r="G997" s="7"/>
      <c r="H997" s="7"/>
      <c r="I997" s="7"/>
      <c r="J997" s="7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hidden="1" customHeight="1" x14ac:dyDescent="0.25">
      <c r="A998" s="1"/>
      <c r="B998" s="1"/>
      <c r="C998" s="3"/>
      <c r="D998" s="6"/>
      <c r="E998" s="6"/>
      <c r="F998" s="7"/>
      <c r="G998" s="7"/>
      <c r="H998" s="7"/>
      <c r="I998" s="7"/>
      <c r="J998" s="7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hidden="1" customHeight="1" x14ac:dyDescent="0.25">
      <c r="A999" s="1"/>
      <c r="B999" s="1"/>
      <c r="C999" s="3"/>
      <c r="D999" s="6"/>
      <c r="E999" s="6"/>
      <c r="F999" s="7"/>
      <c r="G999" s="7"/>
      <c r="H999" s="7"/>
      <c r="I999" s="7"/>
      <c r="J999" s="7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hidden="1" customHeight="1" x14ac:dyDescent="0.25">
      <c r="A1000" s="1"/>
      <c r="B1000" s="1"/>
      <c r="C1000" s="3"/>
      <c r="D1000" s="6"/>
      <c r="E1000" s="6"/>
      <c r="F1000" s="7"/>
      <c r="G1000" s="7"/>
      <c r="H1000" s="7"/>
      <c r="I1000" s="7"/>
      <c r="J1000" s="7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B1:G1"/>
    <mergeCell ref="H1:J1"/>
    <mergeCell ref="I3:I4"/>
    <mergeCell ref="J3:J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" footer="0"/>
  <pageSetup orientation="landscape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topLeftCell="A16" zoomScaleNormal="100" workbookViewId="0">
      <selection activeCell="D20" sqref="D20"/>
    </sheetView>
  </sheetViews>
  <sheetFormatPr baseColWidth="10" defaultColWidth="0" defaultRowHeight="15" customHeight="1" zeroHeight="1" x14ac:dyDescent="0.25"/>
  <cols>
    <col min="1" max="1" width="6.875" style="278" customWidth="1"/>
    <col min="2" max="2" width="36.375" style="390" customWidth="1"/>
    <col min="3" max="3" width="14.125" style="390" customWidth="1"/>
    <col min="4" max="4" width="65.875" style="390" customWidth="1"/>
    <col min="5" max="7" width="11" style="296" customWidth="1"/>
    <col min="8" max="8" width="10" style="296" customWidth="1"/>
    <col min="9" max="25" width="10" style="296" hidden="1" customWidth="1"/>
    <col min="26" max="33" width="0" style="296" hidden="1" customWidth="1"/>
    <col min="34" max="16384" width="11.25" style="278" hidden="1"/>
  </cols>
  <sheetData>
    <row r="1" spans="1:33" ht="51" customHeight="1" x14ac:dyDescent="0.25">
      <c r="A1" s="41"/>
      <c r="B1" s="555" t="s">
        <v>111</v>
      </c>
      <c r="C1" s="556"/>
      <c r="D1" s="370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</row>
    <row r="2" spans="1:33" ht="33" customHeight="1" x14ac:dyDescent="0.25">
      <c r="A2" s="41"/>
      <c r="B2" s="557" t="s">
        <v>112</v>
      </c>
      <c r="C2" s="557"/>
      <c r="D2" s="212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</row>
    <row r="3" spans="1:33" s="390" customFormat="1" ht="39.75" customHeight="1" x14ac:dyDescent="0.25">
      <c r="A3" s="115"/>
      <c r="B3" s="557"/>
      <c r="C3" s="557"/>
      <c r="D3" s="212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389"/>
      <c r="AA3" s="389"/>
      <c r="AB3" s="389"/>
      <c r="AC3" s="389"/>
      <c r="AD3" s="389"/>
      <c r="AE3" s="389"/>
      <c r="AF3" s="389"/>
      <c r="AG3" s="389"/>
    </row>
    <row r="4" spans="1:33" ht="21.75" customHeight="1" x14ac:dyDescent="0.25">
      <c r="A4" s="42"/>
      <c r="B4" s="160" t="s">
        <v>113</v>
      </c>
      <c r="C4" s="161" t="s">
        <v>114</v>
      </c>
      <c r="D4" s="213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</row>
    <row r="5" spans="1:33" ht="18" customHeight="1" x14ac:dyDescent="0.25">
      <c r="A5" s="42"/>
      <c r="B5" s="430" t="s">
        <v>115</v>
      </c>
      <c r="C5" s="433">
        <f>C6+C16+C19+C21</f>
        <v>0</v>
      </c>
      <c r="D5" s="213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33" ht="18" customHeight="1" x14ac:dyDescent="0.25">
      <c r="A6" s="43"/>
      <c r="B6" s="430" t="s">
        <v>116</v>
      </c>
      <c r="C6" s="432">
        <f>SUM(C7:C15)</f>
        <v>0</v>
      </c>
      <c r="D6" s="214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</row>
    <row r="7" spans="1:33" ht="18" customHeight="1" x14ac:dyDescent="0.25">
      <c r="A7" s="41"/>
      <c r="B7" s="44" t="s">
        <v>117</v>
      </c>
      <c r="C7" s="45">
        <v>0</v>
      </c>
      <c r="D7" s="215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</row>
    <row r="8" spans="1:33" ht="18" customHeight="1" x14ac:dyDescent="0.25">
      <c r="A8" s="41"/>
      <c r="B8" s="44" t="s">
        <v>118</v>
      </c>
      <c r="C8" s="45">
        <v>0</v>
      </c>
      <c r="D8" s="215"/>
      <c r="E8" s="371"/>
      <c r="F8" s="371"/>
      <c r="G8" s="393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</row>
    <row r="9" spans="1:33" ht="18" customHeight="1" x14ac:dyDescent="0.25">
      <c r="A9" s="41"/>
      <c r="B9" s="46" t="s">
        <v>119</v>
      </c>
      <c r="C9" s="394">
        <v>0</v>
      </c>
      <c r="D9" s="215"/>
      <c r="E9" s="371"/>
      <c r="F9" s="371"/>
      <c r="G9" s="393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</row>
    <row r="10" spans="1:33" ht="18" customHeight="1" x14ac:dyDescent="0.25">
      <c r="A10" s="41"/>
      <c r="B10" s="395" t="s">
        <v>61</v>
      </c>
      <c r="C10" s="394">
        <v>0</v>
      </c>
      <c r="D10" s="215"/>
      <c r="E10" s="371"/>
      <c r="F10" s="371"/>
      <c r="G10" s="393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</row>
    <row r="11" spans="1:33" ht="18" customHeight="1" x14ac:dyDescent="0.25">
      <c r="A11" s="41"/>
      <c r="B11" s="44" t="s">
        <v>121</v>
      </c>
      <c r="C11" s="45">
        <v>0</v>
      </c>
      <c r="D11" s="215"/>
      <c r="E11" s="371"/>
      <c r="F11" s="371"/>
      <c r="G11" s="393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</row>
    <row r="12" spans="1:33" ht="18" customHeight="1" x14ac:dyDescent="0.25">
      <c r="A12" s="41"/>
      <c r="B12" s="44" t="s">
        <v>120</v>
      </c>
      <c r="C12" s="45">
        <v>0</v>
      </c>
      <c r="D12" s="215"/>
      <c r="E12" s="371"/>
      <c r="F12" s="371"/>
      <c r="G12" s="393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</row>
    <row r="13" spans="1:33" ht="18" customHeight="1" x14ac:dyDescent="0.25">
      <c r="A13" s="41"/>
      <c r="B13" s="44" t="s">
        <v>122</v>
      </c>
      <c r="C13" s="45">
        <v>0</v>
      </c>
      <c r="D13" s="215"/>
      <c r="E13" s="371"/>
      <c r="F13" s="371"/>
      <c r="G13" s="393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</row>
    <row r="14" spans="1:33" ht="23.25" customHeight="1" x14ac:dyDescent="0.25">
      <c r="A14" s="41"/>
      <c r="B14" s="46" t="s">
        <v>123</v>
      </c>
      <c r="C14" s="394">
        <v>0</v>
      </c>
      <c r="D14" s="216"/>
      <c r="E14" s="371"/>
      <c r="F14" s="371"/>
      <c r="G14" s="393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</row>
    <row r="15" spans="1:33" ht="19.5" customHeight="1" x14ac:dyDescent="0.25">
      <c r="A15" s="41"/>
      <c r="B15" s="428" t="s">
        <v>124</v>
      </c>
      <c r="C15" s="434">
        <v>0</v>
      </c>
      <c r="D15" s="216"/>
      <c r="E15" s="371"/>
      <c r="F15" s="371"/>
      <c r="G15" s="393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</row>
    <row r="16" spans="1:33" ht="18" customHeight="1" x14ac:dyDescent="0.25">
      <c r="A16" s="43"/>
      <c r="B16" s="430" t="s">
        <v>125</v>
      </c>
      <c r="C16" s="432">
        <f>SUM(C17:C18)</f>
        <v>0</v>
      </c>
      <c r="D16" s="216"/>
      <c r="E16" s="392"/>
      <c r="F16" s="371"/>
      <c r="G16" s="393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</row>
    <row r="17" spans="1:25" ht="18" customHeight="1" x14ac:dyDescent="0.25">
      <c r="A17" s="41"/>
      <c r="B17" s="44" t="s">
        <v>126</v>
      </c>
      <c r="C17" s="45">
        <v>0</v>
      </c>
      <c r="D17" s="216"/>
      <c r="E17" s="371"/>
      <c r="F17" s="371"/>
      <c r="G17" s="393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</row>
    <row r="18" spans="1:25" ht="18" customHeight="1" x14ac:dyDescent="0.25">
      <c r="A18" s="41"/>
      <c r="B18" s="435" t="s">
        <v>127</v>
      </c>
      <c r="C18" s="429">
        <v>0</v>
      </c>
      <c r="D18" s="216"/>
      <c r="E18" s="371"/>
      <c r="F18" s="371"/>
      <c r="G18" s="393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</row>
    <row r="19" spans="1:25" ht="18" customHeight="1" x14ac:dyDescent="0.25">
      <c r="A19" s="43"/>
      <c r="B19" s="430" t="s">
        <v>128</v>
      </c>
      <c r="C19" s="431">
        <f>SUM(C20)</f>
        <v>0</v>
      </c>
      <c r="D19" s="216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</row>
    <row r="20" spans="1:25" ht="18" customHeight="1" x14ac:dyDescent="0.25">
      <c r="A20" s="41"/>
      <c r="B20" s="436" t="s">
        <v>129</v>
      </c>
      <c r="C20" s="437">
        <v>0</v>
      </c>
      <c r="D20" s="216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</row>
    <row r="21" spans="1:25" ht="18" customHeight="1" x14ac:dyDescent="0.25">
      <c r="A21" s="43"/>
      <c r="B21" s="430" t="s">
        <v>130</v>
      </c>
      <c r="C21" s="431">
        <f>SUM(C22:C23)</f>
        <v>0</v>
      </c>
      <c r="D21" s="216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</row>
    <row r="22" spans="1:25" ht="18" customHeight="1" x14ac:dyDescent="0.25">
      <c r="A22" s="41"/>
      <c r="B22" s="46" t="s">
        <v>131</v>
      </c>
      <c r="C22" s="45">
        <v>0</v>
      </c>
      <c r="D22" s="369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</row>
    <row r="23" spans="1:25" ht="18" customHeight="1" x14ac:dyDescent="0.25">
      <c r="A23" s="41"/>
      <c r="B23" s="428" t="s">
        <v>132</v>
      </c>
      <c r="C23" s="429">
        <v>0</v>
      </c>
      <c r="D23" s="216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</row>
    <row r="24" spans="1:25" ht="18" customHeight="1" x14ac:dyDescent="0.25">
      <c r="A24" s="43"/>
      <c r="B24" s="460" t="s">
        <v>133</v>
      </c>
      <c r="C24" s="461">
        <v>0</v>
      </c>
      <c r="D24" s="216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</row>
    <row r="25" spans="1:25" ht="18" hidden="1" customHeight="1" x14ac:dyDescent="0.25">
      <c r="A25" s="43"/>
      <c r="B25" s="44">
        <f>'Datos Basicos'!B20</f>
        <v>0</v>
      </c>
      <c r="C25" s="45"/>
      <c r="D25" s="216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</row>
    <row r="26" spans="1:25" ht="18" hidden="1" customHeight="1" x14ac:dyDescent="0.25">
      <c r="A26" s="43"/>
      <c r="B26" s="44">
        <f>'Datos Basicos'!B21</f>
        <v>0</v>
      </c>
      <c r="C26" s="45"/>
      <c r="D26" s="216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</row>
    <row r="27" spans="1:25" ht="18" hidden="1" customHeight="1" x14ac:dyDescent="0.25">
      <c r="A27" s="43"/>
      <c r="B27" s="44">
        <f>'Datos Basicos'!B22</f>
        <v>0</v>
      </c>
      <c r="C27" s="45"/>
      <c r="D27" s="216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</row>
    <row r="28" spans="1:25" ht="18" hidden="1" customHeight="1" x14ac:dyDescent="0.25">
      <c r="A28" s="43"/>
      <c r="B28" s="44">
        <f>'Datos Basicos'!B23</f>
        <v>0</v>
      </c>
      <c r="C28" s="45"/>
      <c r="D28" s="216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</row>
    <row r="29" spans="1:25" ht="18" hidden="1" customHeight="1" x14ac:dyDescent="0.25">
      <c r="A29" s="43"/>
      <c r="B29" s="44">
        <f>'Datos Basicos'!B24</f>
        <v>0</v>
      </c>
      <c r="C29" s="45"/>
      <c r="D29" s="216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</row>
    <row r="30" spans="1:25" ht="18" hidden="1" customHeight="1" x14ac:dyDescent="0.25">
      <c r="A30" s="43"/>
      <c r="B30" s="44">
        <f>'Datos Basicos'!B26</f>
        <v>0</v>
      </c>
      <c r="C30" s="45"/>
      <c r="D30" s="216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</row>
    <row r="31" spans="1:25" ht="18" hidden="1" customHeight="1" x14ac:dyDescent="0.25">
      <c r="A31" s="43"/>
      <c r="B31" s="44">
        <f>'Datos Basicos'!B27</f>
        <v>0</v>
      </c>
      <c r="C31" s="45"/>
      <c r="D31" s="216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</row>
    <row r="32" spans="1:25" ht="18" hidden="1" customHeight="1" x14ac:dyDescent="0.25">
      <c r="A32" s="43"/>
      <c r="B32" s="44">
        <f>'Datos Basicos'!B28</f>
        <v>0</v>
      </c>
      <c r="C32" s="45"/>
      <c r="D32" s="216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</row>
    <row r="33" spans="1:25" ht="18" hidden="1" customHeight="1" x14ac:dyDescent="0.25">
      <c r="A33" s="43"/>
      <c r="B33" s="44">
        <f>'Datos Basicos'!B29</f>
        <v>0</v>
      </c>
      <c r="C33" s="45"/>
      <c r="D33" s="216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</row>
    <row r="34" spans="1:25" ht="18" hidden="1" customHeight="1" x14ac:dyDescent="0.25">
      <c r="A34" s="43"/>
      <c r="B34" s="44">
        <f>'Datos Basicos'!B30</f>
        <v>0</v>
      </c>
      <c r="C34" s="45"/>
      <c r="D34" s="216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2"/>
    </row>
    <row r="35" spans="1:25" ht="18" hidden="1" customHeight="1" x14ac:dyDescent="0.25">
      <c r="A35" s="43"/>
      <c r="B35" s="44">
        <f>'Datos Basicos'!B31</f>
        <v>0</v>
      </c>
      <c r="C35" s="45"/>
      <c r="D35" s="216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</row>
    <row r="36" spans="1:25" ht="18" customHeight="1" x14ac:dyDescent="0.25">
      <c r="A36" s="43"/>
      <c r="B36" s="396" t="s">
        <v>134</v>
      </c>
      <c r="C36" s="159">
        <f>C5+C24</f>
        <v>0</v>
      </c>
      <c r="D36" s="216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</row>
    <row r="37" spans="1:25" ht="18" customHeight="1" x14ac:dyDescent="0.25">
      <c r="A37" s="41"/>
      <c r="B37" s="158" t="s">
        <v>135</v>
      </c>
      <c r="C37" s="159">
        <f>SUM(C38:C39)</f>
        <v>0</v>
      </c>
      <c r="D37" s="216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</row>
    <row r="38" spans="1:25" ht="18" customHeight="1" x14ac:dyDescent="0.25">
      <c r="A38" s="41"/>
      <c r="B38" s="352" t="s">
        <v>136</v>
      </c>
      <c r="C38" s="151">
        <f>+SUM(C6,C16,C19)*0.21</f>
        <v>0</v>
      </c>
      <c r="D38" s="216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</row>
    <row r="39" spans="1:25" ht="18" customHeight="1" x14ac:dyDescent="0.25">
      <c r="A39" s="43"/>
      <c r="B39" s="462" t="s">
        <v>137</v>
      </c>
      <c r="C39" s="463">
        <f>+'Datos Basicos'!B15*'Plan Inversion'!C24</f>
        <v>0</v>
      </c>
      <c r="D39" s="216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</row>
    <row r="40" spans="1:25" ht="18" customHeight="1" x14ac:dyDescent="0.25">
      <c r="A40" s="43"/>
      <c r="B40" s="464" t="s">
        <v>138</v>
      </c>
      <c r="C40" s="465">
        <v>0</v>
      </c>
      <c r="D40" s="216" t="s">
        <v>139</v>
      </c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</row>
    <row r="41" spans="1:25" ht="21" customHeight="1" x14ac:dyDescent="0.25">
      <c r="A41" s="43"/>
      <c r="B41" s="162" t="s">
        <v>134</v>
      </c>
      <c r="C41" s="175">
        <f>ROUND(+C36+C37+C40,0)</f>
        <v>0</v>
      </c>
      <c r="D41" s="216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</row>
    <row r="42" spans="1:25" ht="22.5" customHeight="1" x14ac:dyDescent="0.25">
      <c r="A42" s="397"/>
      <c r="B42" s="47"/>
      <c r="C42" s="103"/>
      <c r="D42" s="216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</row>
    <row r="43" spans="1:25" ht="12.75" customHeight="1" x14ac:dyDescent="0.25">
      <c r="A43" s="397"/>
      <c r="B43" s="105"/>
      <c r="C43" s="106"/>
      <c r="D43" s="105"/>
      <c r="E43" s="397"/>
      <c r="F43" s="397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</row>
    <row r="44" spans="1:25" ht="15" customHeight="1" x14ac:dyDescent="0.25">
      <c r="A44" s="415"/>
      <c r="B44" s="416"/>
      <c r="C44" s="416"/>
      <c r="D44" s="416"/>
      <c r="E44" s="415"/>
      <c r="F44" s="415"/>
    </row>
    <row r="45" spans="1:25" ht="15" customHeight="1" x14ac:dyDescent="0.25">
      <c r="A45" s="415"/>
      <c r="B45" s="416"/>
      <c r="C45" s="416"/>
      <c r="D45" s="416"/>
      <c r="E45" s="415"/>
      <c r="F45" s="415"/>
    </row>
    <row r="46" spans="1:25" ht="15" customHeight="1" x14ac:dyDescent="0.25">
      <c r="A46" s="415"/>
      <c r="B46" s="416"/>
      <c r="C46" s="416"/>
      <c r="D46" s="416"/>
      <c r="E46" s="415"/>
      <c r="F46" s="415"/>
    </row>
    <row r="47" spans="1:25" ht="15" customHeight="1" x14ac:dyDescent="0.25">
      <c r="A47" s="415"/>
      <c r="B47" s="416"/>
      <c r="C47" s="416"/>
      <c r="D47" s="416"/>
      <c r="E47" s="415"/>
      <c r="F47" s="415"/>
    </row>
    <row r="48" spans="1:25" ht="15" customHeight="1" x14ac:dyDescent="0.25">
      <c r="A48" s="415"/>
      <c r="B48" s="416"/>
      <c r="C48" s="416"/>
      <c r="D48" s="416"/>
      <c r="E48" s="415"/>
      <c r="F48" s="415"/>
    </row>
    <row r="49" spans="1:6" ht="15" customHeight="1" x14ac:dyDescent="0.25">
      <c r="A49" s="415"/>
      <c r="B49" s="416"/>
      <c r="C49" s="416"/>
      <c r="D49" s="416"/>
      <c r="E49" s="415"/>
      <c r="F49" s="415"/>
    </row>
    <row r="50" spans="1:6" ht="15" customHeight="1" x14ac:dyDescent="0.25">
      <c r="A50" s="415"/>
      <c r="B50" s="416"/>
      <c r="C50" s="416"/>
      <c r="D50" s="416"/>
      <c r="E50" s="415"/>
      <c r="F50" s="415"/>
    </row>
    <row r="51" spans="1:6" ht="15" customHeight="1" x14ac:dyDescent="0.25">
      <c r="A51" s="415"/>
      <c r="B51" s="416"/>
      <c r="C51" s="416"/>
      <c r="D51" s="416"/>
      <c r="E51" s="415"/>
      <c r="F51" s="415"/>
    </row>
    <row r="52" spans="1:6" ht="15" customHeight="1" x14ac:dyDescent="0.25">
      <c r="A52" s="415"/>
      <c r="B52" s="416"/>
      <c r="C52" s="416"/>
      <c r="D52" s="416"/>
      <c r="E52" s="415"/>
      <c r="F52" s="415"/>
    </row>
    <row r="53" spans="1:6" ht="15" customHeight="1" x14ac:dyDescent="0.25">
      <c r="A53" s="415"/>
      <c r="B53" s="416"/>
      <c r="C53" s="416"/>
      <c r="D53" s="416"/>
      <c r="E53" s="415"/>
      <c r="F53" s="415"/>
    </row>
    <row r="54" spans="1:6" ht="15" customHeight="1" x14ac:dyDescent="0.25">
      <c r="A54" s="415"/>
      <c r="B54" s="416"/>
      <c r="C54" s="416"/>
      <c r="D54" s="416"/>
      <c r="E54" s="415"/>
      <c r="F54" s="415"/>
    </row>
    <row r="55" spans="1:6" ht="15" customHeight="1" x14ac:dyDescent="0.25">
      <c r="A55" s="415"/>
      <c r="B55" s="416"/>
      <c r="C55" s="416"/>
      <c r="D55" s="416"/>
      <c r="E55" s="415"/>
      <c r="F55" s="415"/>
    </row>
    <row r="56" spans="1:6" ht="15" customHeight="1" x14ac:dyDescent="0.25">
      <c r="A56" s="415"/>
      <c r="B56" s="416"/>
      <c r="C56" s="416"/>
      <c r="D56" s="416"/>
      <c r="E56" s="415"/>
      <c r="F56" s="415"/>
    </row>
    <row r="57" spans="1:6" ht="15" customHeight="1" x14ac:dyDescent="0.25">
      <c r="A57" s="415"/>
      <c r="B57" s="416"/>
      <c r="C57" s="416"/>
      <c r="D57" s="416"/>
      <c r="E57" s="415"/>
      <c r="F57" s="415"/>
    </row>
    <row r="58" spans="1:6" ht="15" customHeight="1" x14ac:dyDescent="0.25">
      <c r="A58" s="415"/>
      <c r="B58" s="416"/>
      <c r="C58" s="416"/>
      <c r="D58" s="416"/>
      <c r="E58" s="415"/>
      <c r="F58" s="415"/>
    </row>
    <row r="59" spans="1:6" ht="15" customHeight="1" x14ac:dyDescent="0.25">
      <c r="A59" s="415"/>
      <c r="B59" s="416"/>
      <c r="C59" s="416"/>
      <c r="D59" s="416"/>
      <c r="E59" s="415"/>
      <c r="F59" s="415"/>
    </row>
    <row r="60" spans="1:6" ht="15" customHeight="1" x14ac:dyDescent="0.25">
      <c r="A60" s="415"/>
      <c r="B60" s="416"/>
      <c r="C60" s="416"/>
      <c r="D60" s="416"/>
      <c r="E60" s="415"/>
      <c r="F60" s="415"/>
    </row>
    <row r="61" spans="1:6" ht="15" customHeight="1" x14ac:dyDescent="0.25">
      <c r="A61" s="415"/>
      <c r="B61" s="416"/>
      <c r="C61" s="416"/>
      <c r="D61" s="416"/>
      <c r="E61" s="415"/>
      <c r="F61" s="415"/>
    </row>
    <row r="62" spans="1:6" ht="15" customHeight="1" x14ac:dyDescent="0.25">
      <c r="A62" s="415"/>
      <c r="B62" s="416"/>
      <c r="C62" s="416"/>
      <c r="D62" s="416"/>
      <c r="E62" s="415"/>
      <c r="F62" s="415"/>
    </row>
    <row r="63" spans="1:6" ht="15" customHeight="1" x14ac:dyDescent="0.25">
      <c r="A63" s="415"/>
      <c r="B63" s="416"/>
      <c r="C63" s="416"/>
      <c r="D63" s="416"/>
      <c r="E63" s="415"/>
      <c r="F63" s="415"/>
    </row>
    <row r="64" spans="1:6" ht="15" customHeight="1" x14ac:dyDescent="0.25">
      <c r="A64" s="415"/>
      <c r="B64" s="416"/>
      <c r="C64" s="416"/>
      <c r="D64" s="416"/>
      <c r="E64" s="415"/>
      <c r="F64" s="415"/>
    </row>
    <row r="65" spans="1:6" ht="15" customHeight="1" x14ac:dyDescent="0.25">
      <c r="A65" s="415"/>
      <c r="B65" s="416"/>
      <c r="C65" s="416"/>
      <c r="D65" s="416"/>
      <c r="E65" s="415"/>
      <c r="F65" s="415"/>
    </row>
    <row r="66" spans="1:6" ht="15" customHeight="1" x14ac:dyDescent="0.25">
      <c r="A66" s="415"/>
      <c r="B66" s="416"/>
      <c r="C66" s="416"/>
      <c r="D66" s="416"/>
      <c r="E66" s="415"/>
      <c r="F66" s="415"/>
    </row>
    <row r="67" spans="1:6" ht="15" customHeight="1" x14ac:dyDescent="0.25">
      <c r="A67" s="415"/>
      <c r="B67" s="416"/>
      <c r="C67" s="416"/>
      <c r="D67" s="416"/>
      <c r="E67" s="415"/>
      <c r="F67" s="415"/>
    </row>
    <row r="68" spans="1:6" ht="15" customHeight="1" x14ac:dyDescent="0.25">
      <c r="A68" s="415"/>
      <c r="B68" s="416"/>
      <c r="C68" s="416"/>
      <c r="D68" s="416"/>
      <c r="E68" s="415"/>
      <c r="F68" s="415"/>
    </row>
    <row r="69" spans="1:6" ht="15" customHeight="1" x14ac:dyDescent="0.25">
      <c r="A69" s="415"/>
      <c r="B69" s="416"/>
      <c r="C69" s="416"/>
      <c r="D69" s="416"/>
      <c r="E69" s="415"/>
      <c r="F69" s="415"/>
    </row>
  </sheetData>
  <mergeCells count="2">
    <mergeCell ref="B1:C1"/>
    <mergeCell ref="B2:C3"/>
  </mergeCells>
  <pageMargins left="0.7" right="0.7" top="0.75" bottom="0.75" header="0" footer="0"/>
  <pageSetup orientation="landscape" r:id="rId1"/>
  <headerFooter>
    <oddFooter>&amp;C&amp;A</oddFooter>
  </headerFooter>
  <ignoredErrors>
    <ignoredError sqref="C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8"/>
  <sheetViews>
    <sheetView workbookViewId="0">
      <selection activeCell="E10" sqref="E10"/>
    </sheetView>
  </sheetViews>
  <sheetFormatPr baseColWidth="10" defaultColWidth="0" defaultRowHeight="15" customHeight="1" zeroHeight="1" x14ac:dyDescent="0.25"/>
  <cols>
    <col min="1" max="1" width="8.5" customWidth="1"/>
    <col min="2" max="2" width="36.125" customWidth="1"/>
    <col min="3" max="3" width="12.5" customWidth="1"/>
    <col min="4" max="4" width="13.75" customWidth="1"/>
    <col min="5" max="5" width="19.375" customWidth="1"/>
    <col min="6" max="6" width="11" customWidth="1"/>
    <col min="7" max="7" width="19.875" customWidth="1"/>
    <col min="8" max="26" width="10" hidden="1" customWidth="1"/>
    <col min="27" max="16383" width="11.25" hidden="1"/>
    <col min="16384" max="16384" width="7.625" hidden="1"/>
  </cols>
  <sheetData>
    <row r="1" spans="1:26" ht="51" customHeight="1" x14ac:dyDescent="0.25">
      <c r="A1" s="25"/>
      <c r="B1" s="555" t="s">
        <v>140</v>
      </c>
      <c r="C1" s="556"/>
      <c r="D1" s="558"/>
      <c r="E1" s="559"/>
      <c r="F1" s="16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27" customHeight="1" x14ac:dyDescent="0.25">
      <c r="A2" s="25"/>
      <c r="B2" s="330" t="s">
        <v>141</v>
      </c>
      <c r="C2" s="329" t="s">
        <v>114</v>
      </c>
      <c r="D2" s="168"/>
      <c r="E2" s="168"/>
      <c r="F2" s="16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27" customHeight="1" x14ac:dyDescent="0.25">
      <c r="A3" s="25"/>
      <c r="B3" s="331" t="s">
        <v>149</v>
      </c>
      <c r="C3" s="359">
        <f>SUM(C4:C6)</f>
        <v>0</v>
      </c>
      <c r="D3" s="168"/>
      <c r="E3" s="168"/>
      <c r="F3" s="16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1:26" ht="18" customHeight="1" x14ac:dyDescent="0.25">
      <c r="A4" s="25"/>
      <c r="B4" s="318" t="s">
        <v>142</v>
      </c>
      <c r="C4" s="467">
        <v>0</v>
      </c>
      <c r="D4" s="25"/>
      <c r="E4" s="25"/>
      <c r="F4" s="16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</row>
    <row r="5" spans="1:26" ht="18" customHeight="1" x14ac:dyDescent="0.25">
      <c r="A5" s="25"/>
      <c r="B5" s="300" t="s">
        <v>143</v>
      </c>
      <c r="C5" s="357">
        <v>0</v>
      </c>
      <c r="D5" s="25"/>
      <c r="E5" s="25"/>
      <c r="F5" s="16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</row>
    <row r="6" spans="1:26" ht="18" customHeight="1" x14ac:dyDescent="0.25">
      <c r="A6" s="25"/>
      <c r="B6" s="300" t="s">
        <v>144</v>
      </c>
      <c r="C6" s="357">
        <v>0</v>
      </c>
      <c r="D6" s="25"/>
      <c r="E6" s="25"/>
      <c r="F6" s="16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</row>
    <row r="7" spans="1:26" ht="18" customHeight="1" x14ac:dyDescent="0.25">
      <c r="A7" s="25"/>
      <c r="B7" s="331" t="s">
        <v>145</v>
      </c>
      <c r="C7" s="359">
        <f>+C8</f>
        <v>0</v>
      </c>
      <c r="D7" s="25"/>
      <c r="E7" s="25"/>
      <c r="F7" s="16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</row>
    <row r="8" spans="1:26" ht="18" customHeight="1" x14ac:dyDescent="0.25">
      <c r="A8" s="25"/>
      <c r="B8" s="332" t="s">
        <v>146</v>
      </c>
      <c r="C8" s="358">
        <v>0</v>
      </c>
      <c r="D8" s="476" t="s">
        <v>147</v>
      </c>
      <c r="E8" s="378"/>
      <c r="F8" s="16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</row>
    <row r="9" spans="1:26" ht="18" customHeight="1" x14ac:dyDescent="0.25">
      <c r="A9" s="25"/>
      <c r="B9" s="331" t="s">
        <v>148</v>
      </c>
      <c r="C9" s="359">
        <f>+C3+C7</f>
        <v>0</v>
      </c>
      <c r="D9" s="25"/>
      <c r="E9" s="25"/>
      <c r="F9" s="16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</row>
    <row r="10" spans="1:26" ht="36.75" customHeight="1" x14ac:dyDescent="0.25">
      <c r="A10" s="25"/>
      <c r="B10" s="85"/>
      <c r="C10" s="51"/>
      <c r="D10" s="25"/>
      <c r="E10" s="25"/>
      <c r="F10" s="16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</row>
    <row r="11" spans="1:26" ht="24.75" customHeight="1" x14ac:dyDescent="0.25">
      <c r="A11" s="25"/>
      <c r="B11" s="334" t="s">
        <v>150</v>
      </c>
      <c r="C11" s="360">
        <f>+'Plan Inversion'!C41</f>
        <v>0</v>
      </c>
      <c r="D11" s="560" t="s">
        <v>152</v>
      </c>
      <c r="E11" s="561"/>
      <c r="F11" s="561"/>
      <c r="G11" s="561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</row>
    <row r="12" spans="1:26" ht="24.75" customHeight="1" x14ac:dyDescent="0.25">
      <c r="A12" s="25"/>
      <c r="B12" s="331" t="s">
        <v>151</v>
      </c>
      <c r="C12" s="359">
        <f>+C9</f>
        <v>0</v>
      </c>
      <c r="D12" s="560"/>
      <c r="E12" s="561"/>
      <c r="F12" s="561"/>
      <c r="G12" s="561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</row>
    <row r="13" spans="1:26" ht="18" customHeight="1" x14ac:dyDescent="0.25">
      <c r="A13" s="25"/>
      <c r="C13" s="562" t="str">
        <f>IF((C11=C12)," ","Revisar,no coincideix")</f>
        <v xml:space="preserve"> </v>
      </c>
      <c r="D13" s="562"/>
      <c r="E13" s="468"/>
      <c r="F13" s="468"/>
      <c r="G13" s="167"/>
      <c r="H13" s="167"/>
      <c r="I13" s="167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</row>
    <row r="14" spans="1:26" ht="18" customHeight="1" x14ac:dyDescent="0.25">
      <c r="A14" s="25"/>
      <c r="B14" s="420"/>
      <c r="C14" s="468"/>
      <c r="D14" s="468"/>
      <c r="E14" s="468"/>
      <c r="F14" s="468"/>
      <c r="G14" s="167"/>
      <c r="H14" s="167"/>
      <c r="I14" s="167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</row>
    <row r="15" spans="1:26" ht="14.25" customHeight="1" x14ac:dyDescent="0.25">
      <c r="A15" s="25"/>
      <c r="B15" s="277"/>
      <c r="C15" s="468"/>
      <c r="D15" s="468"/>
      <c r="E15" s="468"/>
      <c r="F15" s="468"/>
      <c r="G15" s="276"/>
      <c r="H15" s="276"/>
      <c r="I15" s="276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</row>
    <row r="16" spans="1:26" ht="26.25" customHeight="1" x14ac:dyDescent="0.25">
      <c r="A16" s="25"/>
      <c r="B16" s="330" t="s">
        <v>154</v>
      </c>
      <c r="C16" s="337"/>
      <c r="D16" s="167" t="s">
        <v>153</v>
      </c>
      <c r="E16" s="473"/>
      <c r="F16" s="474"/>
      <c r="G16" s="475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</row>
    <row r="17" spans="1:26" ht="18" customHeight="1" x14ac:dyDescent="0.25">
      <c r="A17" s="25"/>
      <c r="B17" s="318" t="s">
        <v>155</v>
      </c>
      <c r="C17" s="356">
        <f>+C8</f>
        <v>0</v>
      </c>
      <c r="D17" s="36"/>
      <c r="E17" s="25"/>
      <c r="F17" s="16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</row>
    <row r="18" spans="1:26" ht="18" customHeight="1" x14ac:dyDescent="0.25">
      <c r="A18" s="25"/>
      <c r="B18" s="300" t="s">
        <v>28</v>
      </c>
      <c r="C18" s="335">
        <v>6.9000000000000006E-2</v>
      </c>
      <c r="D18" s="167" t="s">
        <v>158</v>
      </c>
      <c r="E18" s="25"/>
      <c r="F18" s="16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</row>
    <row r="19" spans="1:26" ht="17.25" customHeight="1" x14ac:dyDescent="0.25">
      <c r="A19" s="25"/>
      <c r="B19" s="332" t="s">
        <v>156</v>
      </c>
      <c r="C19" s="333">
        <v>5</v>
      </c>
      <c r="D19" s="167" t="s">
        <v>159</v>
      </c>
      <c r="E19" s="25"/>
      <c r="F19" s="16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</row>
    <row r="20" spans="1:26" s="14" customFormat="1" ht="18.75" customHeight="1" x14ac:dyDescent="0.25">
      <c r="A20" s="36"/>
      <c r="B20" s="336" t="s">
        <v>157</v>
      </c>
      <c r="C20" s="469">
        <f>+'Amort. Préstec-1'!C16</f>
        <v>0</v>
      </c>
      <c r="D20" s="36"/>
      <c r="E20" s="36"/>
      <c r="F20" s="107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</row>
    <row r="21" spans="1:26" s="166" customFormat="1" ht="21.75" customHeight="1" x14ac:dyDescent="0.25">
      <c r="A21" s="107"/>
      <c r="B21" s="163"/>
      <c r="C21" s="164"/>
      <c r="D21" s="107"/>
      <c r="E21" s="107"/>
      <c r="F21" s="107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</row>
    <row r="22" spans="1:26" ht="21" customHeight="1" x14ac:dyDescent="0.25">
      <c r="A22" s="25"/>
      <c r="B22" s="25"/>
      <c r="C22" s="25"/>
      <c r="D22" s="36"/>
      <c r="E22" s="25"/>
      <c r="F22" s="16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</row>
    <row r="23" spans="1:26" ht="15.75" x14ac:dyDescent="0.25">
      <c r="A23" s="25"/>
      <c r="B23" s="472"/>
      <c r="C23" s="45"/>
      <c r="D23" s="36"/>
      <c r="E23" s="25"/>
      <c r="F23" s="16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</row>
    <row r="24" spans="1:26" ht="15.75" customHeight="1" x14ac:dyDescent="0.25">
      <c r="A24" s="25"/>
      <c r="B24" s="25"/>
      <c r="C24" s="25"/>
      <c r="D24" s="36"/>
      <c r="E24" s="25"/>
      <c r="F24" s="16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</row>
    <row r="25" spans="1:26" ht="15.75" customHeight="1" x14ac:dyDescent="0.25">
      <c r="A25" s="25"/>
      <c r="B25" s="25"/>
      <c r="C25" s="25"/>
      <c r="D25" s="25"/>
      <c r="E25" s="25"/>
      <c r="F25" s="16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</row>
    <row r="26" spans="1:26" ht="15.75" hidden="1" customHeight="1" x14ac:dyDescent="0.25">
      <c r="A26" s="25"/>
      <c r="B26" s="25"/>
      <c r="C26" s="25"/>
      <c r="D26" s="25"/>
      <c r="E26" s="25"/>
      <c r="F26" s="16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</row>
    <row r="27" spans="1:26" ht="15.75" hidden="1" customHeight="1" x14ac:dyDescent="0.25">
      <c r="A27" s="25"/>
      <c r="B27" s="25"/>
      <c r="C27" s="25"/>
      <c r="D27" s="25"/>
      <c r="E27" s="25"/>
      <c r="F27" s="25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</row>
    <row r="28" spans="1:26" ht="15.75" hidden="1" customHeight="1" x14ac:dyDescent="0.25">
      <c r="A28" s="25"/>
      <c r="B28" s="25"/>
      <c r="C28" s="25"/>
      <c r="D28" s="25"/>
      <c r="E28" s="25"/>
      <c r="F28" s="25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</row>
    <row r="29" spans="1:26" ht="15.75" hidden="1" customHeight="1" x14ac:dyDescent="0.25">
      <c r="A29" s="25"/>
      <c r="B29" s="25"/>
      <c r="C29" s="25"/>
      <c r="D29" s="25"/>
      <c r="E29" s="25"/>
      <c r="F29" s="25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</row>
    <row r="30" spans="1:26" ht="15.75" hidden="1" customHeight="1" x14ac:dyDescent="0.25">
      <c r="A30" s="25"/>
      <c r="B30" s="25"/>
      <c r="C30" s="25"/>
      <c r="D30" s="25"/>
      <c r="E30" s="25"/>
      <c r="F30" s="25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15.75" hidden="1" customHeight="1" x14ac:dyDescent="0.25">
      <c r="A31" s="25"/>
      <c r="B31" s="25"/>
      <c r="C31" s="25"/>
      <c r="D31" s="25"/>
      <c r="E31" s="25"/>
      <c r="F31" s="25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</row>
    <row r="32" spans="1:26" ht="15.75" hidden="1" customHeight="1" x14ac:dyDescent="0.25">
      <c r="A32" s="25"/>
      <c r="B32" s="25"/>
      <c r="C32" s="25"/>
      <c r="D32" s="25"/>
      <c r="E32" s="25"/>
      <c r="F32" s="25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</row>
    <row r="33" spans="1:26" ht="15.75" hidden="1" customHeight="1" x14ac:dyDescent="0.25">
      <c r="A33" s="25"/>
      <c r="B33" s="25"/>
      <c r="C33" s="25"/>
      <c r="D33" s="25"/>
      <c r="E33" s="25"/>
      <c r="F33" s="25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</row>
    <row r="34" spans="1:26" ht="15.75" hidden="1" customHeight="1" x14ac:dyDescent="0.25">
      <c r="A34" s="25"/>
      <c r="B34" s="25"/>
      <c r="C34" s="25"/>
      <c r="D34" s="25"/>
      <c r="E34" s="25"/>
      <c r="F34" s="25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</row>
    <row r="35" spans="1:26" ht="15.75" hidden="1" customHeight="1" x14ac:dyDescent="0.25">
      <c r="A35" s="25"/>
      <c r="B35" s="25"/>
      <c r="C35" s="25"/>
      <c r="D35" s="25"/>
      <c r="E35" s="25"/>
      <c r="F35" s="25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</row>
    <row r="36" spans="1:26" ht="15.75" hidden="1" customHeight="1" x14ac:dyDescent="0.25">
      <c r="A36" s="25"/>
      <c r="B36" s="25"/>
      <c r="C36" s="25"/>
      <c r="D36" s="25"/>
      <c r="E36" s="25"/>
      <c r="F36" s="25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</row>
    <row r="37" spans="1:26" ht="15.75" hidden="1" customHeight="1" x14ac:dyDescent="0.25">
      <c r="A37" s="25"/>
      <c r="B37" s="25"/>
      <c r="C37" s="25"/>
      <c r="D37" s="25"/>
      <c r="E37" s="25"/>
      <c r="F37" s="25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</row>
    <row r="38" spans="1:26" ht="15.75" hidden="1" customHeight="1" x14ac:dyDescent="0.25">
      <c r="A38" s="25"/>
      <c r="B38" s="25"/>
      <c r="C38" s="25"/>
      <c r="D38" s="25"/>
      <c r="E38" s="25"/>
      <c r="F38" s="25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</row>
    <row r="39" spans="1:26" ht="15.75" hidden="1" customHeight="1" x14ac:dyDescent="0.25">
      <c r="A39" s="25"/>
      <c r="B39" s="25"/>
      <c r="C39" s="25"/>
      <c r="D39" s="25"/>
      <c r="E39" s="25"/>
      <c r="F39" s="25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</row>
    <row r="40" spans="1:26" ht="15.75" hidden="1" customHeight="1" x14ac:dyDescent="0.25">
      <c r="A40" s="25"/>
      <c r="B40" s="25"/>
      <c r="C40" s="25"/>
      <c r="D40" s="25"/>
      <c r="E40" s="25"/>
      <c r="F40" s="25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 ht="15.75" hidden="1" customHeight="1" x14ac:dyDescent="0.25">
      <c r="A41" s="25"/>
      <c r="B41" s="25"/>
      <c r="C41" s="25"/>
      <c r="D41" s="25"/>
      <c r="E41" s="25"/>
      <c r="F41" s="25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</row>
    <row r="42" spans="1:26" ht="15.75" hidden="1" customHeight="1" x14ac:dyDescent="0.25">
      <c r="A42" s="25"/>
      <c r="B42" s="25"/>
      <c r="C42" s="25"/>
      <c r="D42" s="25"/>
      <c r="E42" s="25"/>
      <c r="F42" s="25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</row>
    <row r="43" spans="1:26" ht="15.75" hidden="1" customHeight="1" x14ac:dyDescent="0.25">
      <c r="A43" s="25"/>
      <c r="B43" s="25"/>
      <c r="C43" s="25"/>
      <c r="D43" s="25"/>
      <c r="E43" s="25"/>
      <c r="F43" s="25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</row>
    <row r="44" spans="1:26" ht="15.75" hidden="1" customHeight="1" x14ac:dyDescent="0.25">
      <c r="A44" s="25"/>
      <c r="B44" s="25"/>
      <c r="C44" s="25"/>
      <c r="D44" s="25"/>
      <c r="E44" s="25"/>
      <c r="F44" s="25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</row>
    <row r="45" spans="1:26" ht="15.75" hidden="1" customHeight="1" x14ac:dyDescent="0.25">
      <c r="A45" s="25"/>
      <c r="B45" s="25"/>
      <c r="C45" s="25"/>
      <c r="D45" s="25"/>
      <c r="E45" s="25"/>
      <c r="F45" s="25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</row>
    <row r="46" spans="1:26" ht="15.75" hidden="1" customHeight="1" x14ac:dyDescent="0.25">
      <c r="A46" s="25"/>
      <c r="B46" s="25"/>
      <c r="C46" s="25"/>
      <c r="D46" s="25"/>
      <c r="E46" s="25"/>
      <c r="F46" s="25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</row>
    <row r="47" spans="1:26" ht="15.75" hidden="1" customHeight="1" x14ac:dyDescent="0.25">
      <c r="A47" s="25"/>
      <c r="B47" s="25"/>
      <c r="C47" s="25"/>
      <c r="D47" s="25"/>
      <c r="E47" s="25"/>
      <c r="F47" s="25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</row>
    <row r="48" spans="1:26" ht="15.75" hidden="1" customHeight="1" x14ac:dyDescent="0.25">
      <c r="A48" s="25"/>
      <c r="B48" s="25"/>
      <c r="C48" s="25"/>
      <c r="D48" s="25"/>
      <c r="E48" s="25"/>
      <c r="F48" s="25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</row>
    <row r="49" spans="1:26" ht="15.75" hidden="1" customHeight="1" x14ac:dyDescent="0.25">
      <c r="A49" s="25"/>
      <c r="B49" s="25"/>
      <c r="C49" s="25"/>
      <c r="D49" s="25"/>
      <c r="E49" s="25"/>
      <c r="F49" s="25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</row>
    <row r="50" spans="1:26" ht="15.75" hidden="1" customHeight="1" x14ac:dyDescent="0.25">
      <c r="A50" s="25"/>
      <c r="B50" s="25"/>
      <c r="C50" s="25"/>
      <c r="D50" s="25"/>
      <c r="E50" s="25"/>
      <c r="F50" s="25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</row>
    <row r="51" spans="1:26" ht="15.75" hidden="1" customHeight="1" x14ac:dyDescent="0.25">
      <c r="A51" s="25"/>
      <c r="B51" s="25"/>
      <c r="C51" s="25"/>
      <c r="D51" s="25"/>
      <c r="E51" s="25"/>
      <c r="F51" s="25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</row>
    <row r="52" spans="1:26" ht="15.75" hidden="1" customHeight="1" x14ac:dyDescent="0.25">
      <c r="A52" s="25"/>
      <c r="B52" s="25"/>
      <c r="C52" s="25"/>
      <c r="D52" s="25"/>
      <c r="E52" s="25"/>
      <c r="F52" s="25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</row>
    <row r="53" spans="1:26" ht="15.75" hidden="1" customHeight="1" x14ac:dyDescent="0.25">
      <c r="A53" s="25"/>
      <c r="B53" s="25"/>
      <c r="C53" s="25"/>
      <c r="D53" s="25"/>
      <c r="E53" s="25"/>
      <c r="F53" s="25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</row>
    <row r="54" spans="1:26" ht="15.75" hidden="1" customHeight="1" x14ac:dyDescent="0.25">
      <c r="A54" s="25"/>
      <c r="B54" s="25"/>
      <c r="C54" s="25"/>
      <c r="D54" s="25"/>
      <c r="E54" s="25"/>
      <c r="F54" s="25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</row>
    <row r="55" spans="1:26" ht="15.75" hidden="1" customHeight="1" x14ac:dyDescent="0.25">
      <c r="A55" s="25"/>
      <c r="B55" s="25"/>
      <c r="C55" s="25"/>
      <c r="D55" s="25"/>
      <c r="E55" s="25"/>
      <c r="F55" s="25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</row>
    <row r="56" spans="1:26" ht="15.75" hidden="1" customHeight="1" x14ac:dyDescent="0.25">
      <c r="A56" s="25"/>
      <c r="B56" s="25"/>
      <c r="C56" s="25"/>
      <c r="D56" s="25"/>
      <c r="E56" s="25"/>
      <c r="F56" s="25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</row>
    <row r="57" spans="1:26" ht="15.75" hidden="1" customHeight="1" x14ac:dyDescent="0.25">
      <c r="A57" s="25"/>
      <c r="B57" s="25"/>
      <c r="C57" s="25"/>
      <c r="D57" s="25"/>
      <c r="E57" s="25"/>
      <c r="F57" s="25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</row>
    <row r="58" spans="1:26" ht="15.75" hidden="1" customHeight="1" x14ac:dyDescent="0.25">
      <c r="A58" s="25"/>
      <c r="B58" s="25"/>
      <c r="C58" s="25"/>
      <c r="D58" s="25"/>
      <c r="E58" s="25"/>
      <c r="F58" s="25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</row>
  </sheetData>
  <mergeCells count="4">
    <mergeCell ref="B1:C1"/>
    <mergeCell ref="D1:E1"/>
    <mergeCell ref="D11:G12"/>
    <mergeCell ref="C13:D13"/>
  </mergeCells>
  <pageMargins left="0.7" right="0.7" top="0.75" bottom="0.75" header="0" footer="0"/>
  <pageSetup orientation="landscape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92"/>
  <sheetViews>
    <sheetView workbookViewId="0">
      <selection activeCell="R2" sqref="R2"/>
    </sheetView>
  </sheetViews>
  <sheetFormatPr baseColWidth="10" defaultColWidth="0" defaultRowHeight="15" customHeight="1" zeroHeight="1" x14ac:dyDescent="0.25"/>
  <cols>
    <col min="1" max="1" width="6.25" customWidth="1"/>
    <col min="2" max="2" width="23.5" customWidth="1"/>
    <col min="3" max="3" width="13.25" style="132" customWidth="1"/>
    <col min="4" max="8" width="10.25" customWidth="1"/>
    <col min="9" max="9" width="11" customWidth="1"/>
    <col min="10" max="10" width="12.375" customWidth="1"/>
    <col min="11" max="15" width="10.25" customWidth="1"/>
    <col min="16" max="16" width="12.375" customWidth="1"/>
    <col min="17" max="17" width="11.375" style="198" customWidth="1"/>
    <col min="18" max="18" width="10" style="198" customWidth="1"/>
    <col min="19" max="21" width="11.25" style="198" customWidth="1"/>
    <col min="22" max="31" width="0" style="198" hidden="1" customWidth="1"/>
    <col min="32" max="16384" width="11.25" hidden="1"/>
  </cols>
  <sheetData>
    <row r="1" spans="1:18" ht="51" customHeight="1" x14ac:dyDescent="0.25">
      <c r="A1" s="51"/>
      <c r="B1" s="249" t="s">
        <v>160</v>
      </c>
      <c r="C1" s="249"/>
      <c r="D1" s="249"/>
      <c r="E1" s="249"/>
      <c r="F1" s="249"/>
      <c r="G1" s="249"/>
      <c r="H1" s="249"/>
      <c r="I1" s="249"/>
      <c r="J1" s="249"/>
      <c r="K1" s="294"/>
      <c r="L1" s="249"/>
      <c r="M1" s="249"/>
      <c r="N1" s="249"/>
      <c r="O1" s="249"/>
      <c r="P1" s="249"/>
      <c r="Q1" s="253"/>
      <c r="R1" s="239"/>
    </row>
    <row r="2" spans="1:18" ht="33.75" customHeight="1" x14ac:dyDescent="0.25">
      <c r="A2" s="62"/>
      <c r="B2" s="290" t="s">
        <v>181</v>
      </c>
      <c r="C2" s="291" t="s">
        <v>182</v>
      </c>
      <c r="D2" s="292" t="s">
        <v>4</v>
      </c>
      <c r="E2" s="292" t="str">
        <f>'Datos Basicos'!C10</f>
        <v>Mes 2</v>
      </c>
      <c r="F2" s="292" t="str">
        <f>'Datos Basicos'!D10</f>
        <v>Mes 3</v>
      </c>
      <c r="G2" s="292" t="str">
        <f>'Datos Basicos'!E10</f>
        <v>Mes 4</v>
      </c>
      <c r="H2" s="292" t="str">
        <f>'Datos Basicos'!F10</f>
        <v>Mes 5</v>
      </c>
      <c r="I2" s="292" t="str">
        <f>'Datos Basicos'!G10</f>
        <v>Mes 6</v>
      </c>
      <c r="J2" s="292" t="str">
        <f>'Datos Basicos'!H10</f>
        <v>Mes 7</v>
      </c>
      <c r="K2" s="292" t="str">
        <f>'Datos Basicos'!I10</f>
        <v>Mes 8</v>
      </c>
      <c r="L2" s="292" t="s">
        <v>20</v>
      </c>
      <c r="M2" s="292" t="s">
        <v>12</v>
      </c>
      <c r="N2" s="292" t="s">
        <v>13</v>
      </c>
      <c r="O2" s="292" t="s">
        <v>14</v>
      </c>
      <c r="P2" s="293" t="s">
        <v>46</v>
      </c>
      <c r="Q2" s="238"/>
      <c r="R2" s="240"/>
    </row>
    <row r="3" spans="1:18" ht="15" customHeight="1" x14ac:dyDescent="0.25">
      <c r="A3" s="63"/>
      <c r="B3" s="591" t="s">
        <v>183</v>
      </c>
      <c r="C3" s="288" t="s">
        <v>184</v>
      </c>
      <c r="D3" s="289">
        <v>0</v>
      </c>
      <c r="E3" s="289">
        <f>+D3</f>
        <v>0</v>
      </c>
      <c r="F3" s="289">
        <f t="shared" ref="F3:O3" si="0">+E3</f>
        <v>0</v>
      </c>
      <c r="G3" s="289">
        <f t="shared" si="0"/>
        <v>0</v>
      </c>
      <c r="H3" s="289">
        <f t="shared" si="0"/>
        <v>0</v>
      </c>
      <c r="I3" s="289">
        <f t="shared" si="0"/>
        <v>0</v>
      </c>
      <c r="J3" s="289">
        <f t="shared" si="0"/>
        <v>0</v>
      </c>
      <c r="K3" s="289">
        <f t="shared" si="0"/>
        <v>0</v>
      </c>
      <c r="L3" s="289">
        <f t="shared" si="0"/>
        <v>0</v>
      </c>
      <c r="M3" s="289">
        <f t="shared" si="0"/>
        <v>0</v>
      </c>
      <c r="N3" s="289">
        <f t="shared" si="0"/>
        <v>0</v>
      </c>
      <c r="O3" s="289">
        <f t="shared" si="0"/>
        <v>0</v>
      </c>
      <c r="P3" s="187">
        <f>SUM(D3:O3)</f>
        <v>0</v>
      </c>
      <c r="Q3" s="254"/>
      <c r="R3" s="241"/>
    </row>
    <row r="4" spans="1:18" ht="15" customHeight="1" x14ac:dyDescent="0.25">
      <c r="A4" s="51"/>
      <c r="B4" s="592"/>
      <c r="C4" s="532">
        <v>0</v>
      </c>
      <c r="D4" s="185">
        <f>D3*$C$4</f>
        <v>0</v>
      </c>
      <c r="E4" s="185">
        <f t="shared" ref="E4:O4" si="1">E3*$C$4</f>
        <v>0</v>
      </c>
      <c r="F4" s="185">
        <f t="shared" si="1"/>
        <v>0</v>
      </c>
      <c r="G4" s="185">
        <f t="shared" si="1"/>
        <v>0</v>
      </c>
      <c r="H4" s="185">
        <f t="shared" si="1"/>
        <v>0</v>
      </c>
      <c r="I4" s="185">
        <f t="shared" si="1"/>
        <v>0</v>
      </c>
      <c r="J4" s="185">
        <f t="shared" si="1"/>
        <v>0</v>
      </c>
      <c r="K4" s="185">
        <f t="shared" si="1"/>
        <v>0</v>
      </c>
      <c r="L4" s="185">
        <f t="shared" si="1"/>
        <v>0</v>
      </c>
      <c r="M4" s="185">
        <f t="shared" si="1"/>
        <v>0</v>
      </c>
      <c r="N4" s="185">
        <f t="shared" si="1"/>
        <v>0</v>
      </c>
      <c r="O4" s="185">
        <f t="shared" si="1"/>
        <v>0</v>
      </c>
      <c r="P4" s="186">
        <f>SUM(D4:O4)</f>
        <v>0</v>
      </c>
      <c r="Q4" s="283"/>
      <c r="R4" s="239"/>
    </row>
    <row r="5" spans="1:18" ht="15" customHeight="1" x14ac:dyDescent="0.25">
      <c r="A5" s="51"/>
      <c r="B5" s="593" t="s">
        <v>187</v>
      </c>
      <c r="C5" s="288" t="s">
        <v>184</v>
      </c>
      <c r="D5" s="9">
        <v>0</v>
      </c>
      <c r="E5" s="9">
        <f>+D5</f>
        <v>0</v>
      </c>
      <c r="F5" s="9">
        <f t="shared" ref="F5:O5" si="2">+E5</f>
        <v>0</v>
      </c>
      <c r="G5" s="9">
        <f t="shared" si="2"/>
        <v>0</v>
      </c>
      <c r="H5" s="9">
        <f t="shared" si="2"/>
        <v>0</v>
      </c>
      <c r="I5" s="9">
        <f t="shared" si="2"/>
        <v>0</v>
      </c>
      <c r="J5" s="9">
        <f t="shared" si="2"/>
        <v>0</v>
      </c>
      <c r="K5" s="9">
        <f t="shared" si="2"/>
        <v>0</v>
      </c>
      <c r="L5" s="9">
        <f t="shared" si="2"/>
        <v>0</v>
      </c>
      <c r="M5" s="9">
        <f t="shared" si="2"/>
        <v>0</v>
      </c>
      <c r="N5" s="9">
        <f t="shared" si="2"/>
        <v>0</v>
      </c>
      <c r="O5" s="9">
        <f t="shared" si="2"/>
        <v>0</v>
      </c>
      <c r="P5" s="187">
        <f>SUM(D5:O5)</f>
        <v>0</v>
      </c>
      <c r="Q5" s="254"/>
      <c r="R5" s="239"/>
    </row>
    <row r="6" spans="1:18" ht="15" customHeight="1" x14ac:dyDescent="0.25">
      <c r="A6" s="51"/>
      <c r="B6" s="592"/>
      <c r="C6" s="532">
        <v>0</v>
      </c>
      <c r="D6" s="185">
        <f>D5*$C$6</f>
        <v>0</v>
      </c>
      <c r="E6" s="185">
        <f t="shared" ref="E6:O6" si="3">E5*$C$6</f>
        <v>0</v>
      </c>
      <c r="F6" s="185">
        <f t="shared" si="3"/>
        <v>0</v>
      </c>
      <c r="G6" s="185">
        <f t="shared" si="3"/>
        <v>0</v>
      </c>
      <c r="H6" s="185">
        <f t="shared" si="3"/>
        <v>0</v>
      </c>
      <c r="I6" s="185">
        <f t="shared" si="3"/>
        <v>0</v>
      </c>
      <c r="J6" s="185">
        <f t="shared" si="3"/>
        <v>0</v>
      </c>
      <c r="K6" s="185">
        <f t="shared" si="3"/>
        <v>0</v>
      </c>
      <c r="L6" s="185">
        <f t="shared" si="3"/>
        <v>0</v>
      </c>
      <c r="M6" s="185">
        <f t="shared" si="3"/>
        <v>0</v>
      </c>
      <c r="N6" s="185">
        <f t="shared" si="3"/>
        <v>0</v>
      </c>
      <c r="O6" s="185">
        <f t="shared" si="3"/>
        <v>0</v>
      </c>
      <c r="P6" s="186">
        <f>SUM(D6:O6)</f>
        <v>0</v>
      </c>
      <c r="Q6" s="283"/>
      <c r="R6" s="239"/>
    </row>
    <row r="7" spans="1:18" ht="15.75" customHeight="1" x14ac:dyDescent="0.25">
      <c r="A7" s="51"/>
      <c r="B7" s="593" t="s">
        <v>185</v>
      </c>
      <c r="C7" s="288" t="s">
        <v>184</v>
      </c>
      <c r="D7" s="9">
        <v>0</v>
      </c>
      <c r="E7" s="9">
        <f>+D7</f>
        <v>0</v>
      </c>
      <c r="F7" s="9">
        <f t="shared" ref="F7:O7" si="4">+E7</f>
        <v>0</v>
      </c>
      <c r="G7" s="9">
        <f t="shared" si="4"/>
        <v>0</v>
      </c>
      <c r="H7" s="9">
        <f t="shared" si="4"/>
        <v>0</v>
      </c>
      <c r="I7" s="9">
        <f t="shared" si="4"/>
        <v>0</v>
      </c>
      <c r="J7" s="9">
        <f t="shared" si="4"/>
        <v>0</v>
      </c>
      <c r="K7" s="9">
        <f t="shared" si="4"/>
        <v>0</v>
      </c>
      <c r="L7" s="9">
        <f t="shared" si="4"/>
        <v>0</v>
      </c>
      <c r="M7" s="9">
        <f t="shared" si="4"/>
        <v>0</v>
      </c>
      <c r="N7" s="9">
        <f t="shared" si="4"/>
        <v>0</v>
      </c>
      <c r="O7" s="9">
        <f t="shared" si="4"/>
        <v>0</v>
      </c>
      <c r="P7" s="188">
        <f t="shared" ref="P7:P9" si="5">SUM(D7:O7)</f>
        <v>0</v>
      </c>
      <c r="Q7" s="254"/>
      <c r="R7" s="239"/>
    </row>
    <row r="8" spans="1:18" ht="15.75" customHeight="1" x14ac:dyDescent="0.25">
      <c r="A8" s="51"/>
      <c r="B8" s="592"/>
      <c r="C8" s="532">
        <v>0</v>
      </c>
      <c r="D8" s="185">
        <f>D7*$C$8</f>
        <v>0</v>
      </c>
      <c r="E8" s="185">
        <f t="shared" ref="E8:O8" si="6">E7*$C$8</f>
        <v>0</v>
      </c>
      <c r="F8" s="185">
        <f t="shared" si="6"/>
        <v>0</v>
      </c>
      <c r="G8" s="185">
        <f t="shared" si="6"/>
        <v>0</v>
      </c>
      <c r="H8" s="185">
        <f t="shared" si="6"/>
        <v>0</v>
      </c>
      <c r="I8" s="185">
        <f t="shared" si="6"/>
        <v>0</v>
      </c>
      <c r="J8" s="185">
        <f t="shared" si="6"/>
        <v>0</v>
      </c>
      <c r="K8" s="185">
        <f t="shared" si="6"/>
        <v>0</v>
      </c>
      <c r="L8" s="185">
        <f t="shared" si="6"/>
        <v>0</v>
      </c>
      <c r="M8" s="185">
        <f t="shared" si="6"/>
        <v>0</v>
      </c>
      <c r="N8" s="185">
        <f t="shared" si="6"/>
        <v>0</v>
      </c>
      <c r="O8" s="185">
        <f t="shared" si="6"/>
        <v>0</v>
      </c>
      <c r="P8" s="186">
        <f>SUM(D8:O8)</f>
        <v>0</v>
      </c>
      <c r="Q8" s="283"/>
      <c r="R8" s="239"/>
    </row>
    <row r="9" spans="1:18" ht="15.75" x14ac:dyDescent="0.25">
      <c r="A9" s="51"/>
      <c r="B9" s="593" t="s">
        <v>186</v>
      </c>
      <c r="C9" s="288" t="s">
        <v>184</v>
      </c>
      <c r="D9" s="9">
        <v>0</v>
      </c>
      <c r="E9" s="9">
        <f>+D9</f>
        <v>0</v>
      </c>
      <c r="F9" s="9">
        <f t="shared" ref="F9:O9" si="7">+E9</f>
        <v>0</v>
      </c>
      <c r="G9" s="9">
        <f t="shared" si="7"/>
        <v>0</v>
      </c>
      <c r="H9" s="9">
        <f t="shared" si="7"/>
        <v>0</v>
      </c>
      <c r="I9" s="9">
        <f t="shared" si="7"/>
        <v>0</v>
      </c>
      <c r="J9" s="9">
        <f t="shared" si="7"/>
        <v>0</v>
      </c>
      <c r="K9" s="9">
        <f t="shared" si="7"/>
        <v>0</v>
      </c>
      <c r="L9" s="9">
        <f t="shared" si="7"/>
        <v>0</v>
      </c>
      <c r="M9" s="9">
        <f t="shared" si="7"/>
        <v>0</v>
      </c>
      <c r="N9" s="9">
        <f t="shared" si="7"/>
        <v>0</v>
      </c>
      <c r="O9" s="9">
        <f t="shared" si="7"/>
        <v>0</v>
      </c>
      <c r="P9" s="187">
        <f t="shared" si="5"/>
        <v>0</v>
      </c>
      <c r="Q9" s="241"/>
      <c r="R9" s="239"/>
    </row>
    <row r="10" spans="1:18" ht="15.75" x14ac:dyDescent="0.25">
      <c r="A10" s="51"/>
      <c r="B10" s="592"/>
      <c r="C10" s="260">
        <v>0</v>
      </c>
      <c r="D10" s="185">
        <f>D9*$C$10</f>
        <v>0</v>
      </c>
      <c r="E10" s="185">
        <f t="shared" ref="E10:O10" si="8">E9*$C$10</f>
        <v>0</v>
      </c>
      <c r="F10" s="185">
        <f t="shared" si="8"/>
        <v>0</v>
      </c>
      <c r="G10" s="185">
        <f t="shared" si="8"/>
        <v>0</v>
      </c>
      <c r="H10" s="185">
        <f t="shared" si="8"/>
        <v>0</v>
      </c>
      <c r="I10" s="185">
        <f t="shared" si="8"/>
        <v>0</v>
      </c>
      <c r="J10" s="185">
        <f t="shared" si="8"/>
        <v>0</v>
      </c>
      <c r="K10" s="185">
        <f t="shared" si="8"/>
        <v>0</v>
      </c>
      <c r="L10" s="185">
        <f t="shared" si="8"/>
        <v>0</v>
      </c>
      <c r="M10" s="185">
        <f t="shared" si="8"/>
        <v>0</v>
      </c>
      <c r="N10" s="185">
        <f t="shared" si="8"/>
        <v>0</v>
      </c>
      <c r="O10" s="185">
        <f t="shared" si="8"/>
        <v>0</v>
      </c>
      <c r="P10" s="178">
        <f>SUM(D10:O10)</f>
        <v>0</v>
      </c>
      <c r="Q10" s="242"/>
      <c r="R10" s="239"/>
    </row>
    <row r="11" spans="1:18" ht="16.5" customHeight="1" x14ac:dyDescent="0.25">
      <c r="A11" s="51"/>
      <c r="B11" s="182"/>
      <c r="C11" s="183" t="s">
        <v>46</v>
      </c>
      <c r="D11" s="184">
        <f>D4+D6+D8+D10</f>
        <v>0</v>
      </c>
      <c r="E11" s="184">
        <f t="shared" ref="E11:O11" si="9">E4+E6+E8+E10</f>
        <v>0</v>
      </c>
      <c r="F11" s="184">
        <f t="shared" si="9"/>
        <v>0</v>
      </c>
      <c r="G11" s="184">
        <f t="shared" si="9"/>
        <v>0</v>
      </c>
      <c r="H11" s="184">
        <f t="shared" si="9"/>
        <v>0</v>
      </c>
      <c r="I11" s="184">
        <f t="shared" si="9"/>
        <v>0</v>
      </c>
      <c r="J11" s="184">
        <f t="shared" si="9"/>
        <v>0</v>
      </c>
      <c r="K11" s="184">
        <f t="shared" si="9"/>
        <v>0</v>
      </c>
      <c r="L11" s="184">
        <f t="shared" si="9"/>
        <v>0</v>
      </c>
      <c r="M11" s="184">
        <f t="shared" si="9"/>
        <v>0</v>
      </c>
      <c r="N11" s="184">
        <f t="shared" si="9"/>
        <v>0</v>
      </c>
      <c r="O11" s="184">
        <f t="shared" si="9"/>
        <v>0</v>
      </c>
      <c r="P11" s="286">
        <f>SUM(D11:O11)</f>
        <v>0</v>
      </c>
      <c r="Q11" s="195"/>
      <c r="R11" s="239"/>
    </row>
    <row r="12" spans="1:18" ht="15.75" customHeight="1" x14ac:dyDescent="0.25">
      <c r="A12" s="51"/>
      <c r="B12" s="151"/>
      <c r="C12" s="152" t="s">
        <v>188</v>
      </c>
      <c r="D12" s="151">
        <f>+D11</f>
        <v>0</v>
      </c>
      <c r="E12" s="151">
        <f>+D11+E11</f>
        <v>0</v>
      </c>
      <c r="F12" s="151">
        <f>+E12+F11</f>
        <v>0</v>
      </c>
      <c r="G12" s="151">
        <f t="shared" ref="G12:N12" si="10">+F12+G11</f>
        <v>0</v>
      </c>
      <c r="H12" s="151">
        <f t="shared" si="10"/>
        <v>0</v>
      </c>
      <c r="I12" s="151">
        <f t="shared" si="10"/>
        <v>0</v>
      </c>
      <c r="J12" s="151">
        <f t="shared" si="10"/>
        <v>0</v>
      </c>
      <c r="K12" s="151">
        <f t="shared" si="10"/>
        <v>0</v>
      </c>
      <c r="L12" s="151">
        <f t="shared" si="10"/>
        <v>0</v>
      </c>
      <c r="M12" s="151">
        <f t="shared" si="10"/>
        <v>0</v>
      </c>
      <c r="N12" s="151">
        <f t="shared" si="10"/>
        <v>0</v>
      </c>
      <c r="O12" s="151">
        <f>+N12+O11</f>
        <v>0</v>
      </c>
      <c r="P12" s="57"/>
      <c r="Q12" s="239"/>
      <c r="R12" s="239"/>
    </row>
    <row r="13" spans="1:18" ht="19.5" customHeight="1" x14ac:dyDescent="0.25">
      <c r="A13" s="51"/>
      <c r="B13" s="65"/>
      <c r="C13" s="62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239"/>
      <c r="R13" s="239"/>
    </row>
    <row r="14" spans="1:18" ht="18.75" customHeight="1" x14ac:dyDescent="0.25">
      <c r="A14" s="51"/>
      <c r="B14" s="290" t="s">
        <v>189</v>
      </c>
      <c r="C14" s="295" t="s">
        <v>190</v>
      </c>
      <c r="D14" s="292" t="s">
        <v>4</v>
      </c>
      <c r="E14" s="292" t="str">
        <f t="shared" ref="E14:O14" si="11">E2</f>
        <v>Mes 2</v>
      </c>
      <c r="F14" s="292" t="str">
        <f t="shared" si="11"/>
        <v>Mes 3</v>
      </c>
      <c r="G14" s="292" t="str">
        <f t="shared" si="11"/>
        <v>Mes 4</v>
      </c>
      <c r="H14" s="292" t="str">
        <f t="shared" si="11"/>
        <v>Mes 5</v>
      </c>
      <c r="I14" s="292" t="str">
        <f t="shared" si="11"/>
        <v>Mes 6</v>
      </c>
      <c r="J14" s="292" t="str">
        <f t="shared" si="11"/>
        <v>Mes 7</v>
      </c>
      <c r="K14" s="292" t="str">
        <f t="shared" si="11"/>
        <v>Mes 8</v>
      </c>
      <c r="L14" s="292" t="str">
        <f t="shared" si="11"/>
        <v>Mes 9</v>
      </c>
      <c r="M14" s="292" t="str">
        <f t="shared" si="11"/>
        <v>Mes 10</v>
      </c>
      <c r="N14" s="292" t="str">
        <f t="shared" si="11"/>
        <v>Mes 11</v>
      </c>
      <c r="O14" s="292" t="str">
        <f t="shared" si="11"/>
        <v>Mes 12</v>
      </c>
      <c r="P14" s="293" t="s">
        <v>46</v>
      </c>
      <c r="Q14" s="225"/>
      <c r="R14" s="239"/>
    </row>
    <row r="15" spans="1:18" ht="15.75" customHeight="1" x14ac:dyDescent="0.25">
      <c r="A15" s="51"/>
      <c r="B15" s="64" t="str">
        <f>B3</f>
        <v>Producto / Servicio 1</v>
      </c>
      <c r="C15" s="287">
        <v>0</v>
      </c>
      <c r="D15" s="181">
        <f t="shared" ref="D15:O15" si="12">D3*$C15</f>
        <v>0</v>
      </c>
      <c r="E15" s="181">
        <f t="shared" si="12"/>
        <v>0</v>
      </c>
      <c r="F15" s="181">
        <f t="shared" si="12"/>
        <v>0</v>
      </c>
      <c r="G15" s="181">
        <f t="shared" si="12"/>
        <v>0</v>
      </c>
      <c r="H15" s="181">
        <f t="shared" si="12"/>
        <v>0</v>
      </c>
      <c r="I15" s="181">
        <f t="shared" si="12"/>
        <v>0</v>
      </c>
      <c r="J15" s="181">
        <f t="shared" si="12"/>
        <v>0</v>
      </c>
      <c r="K15" s="181">
        <f t="shared" si="12"/>
        <v>0</v>
      </c>
      <c r="L15" s="181">
        <f t="shared" si="12"/>
        <v>0</v>
      </c>
      <c r="M15" s="181">
        <f t="shared" si="12"/>
        <v>0</v>
      </c>
      <c r="N15" s="181">
        <f t="shared" si="12"/>
        <v>0</v>
      </c>
      <c r="O15" s="181">
        <f t="shared" si="12"/>
        <v>0</v>
      </c>
      <c r="P15" s="178">
        <f>SUM(D15:O15)</f>
        <v>0</v>
      </c>
      <c r="Q15" s="244"/>
      <c r="R15" s="239"/>
    </row>
    <row r="16" spans="1:18" ht="15.75" customHeight="1" x14ac:dyDescent="0.25">
      <c r="A16" s="51"/>
      <c r="B16" s="23" t="str">
        <f>B5</f>
        <v>Producto / Servicio 2</v>
      </c>
      <c r="C16" s="258">
        <v>0</v>
      </c>
      <c r="D16" s="189">
        <f t="shared" ref="D16:O16" si="13">D5*$C16</f>
        <v>0</v>
      </c>
      <c r="E16" s="189">
        <f t="shared" si="13"/>
        <v>0</v>
      </c>
      <c r="F16" s="189">
        <f t="shared" si="13"/>
        <v>0</v>
      </c>
      <c r="G16" s="189">
        <f t="shared" si="13"/>
        <v>0</v>
      </c>
      <c r="H16" s="189">
        <f t="shared" si="13"/>
        <v>0</v>
      </c>
      <c r="I16" s="189">
        <f t="shared" si="13"/>
        <v>0</v>
      </c>
      <c r="J16" s="189">
        <f t="shared" si="13"/>
        <v>0</v>
      </c>
      <c r="K16" s="189">
        <f t="shared" si="13"/>
        <v>0</v>
      </c>
      <c r="L16" s="189">
        <f t="shared" si="13"/>
        <v>0</v>
      </c>
      <c r="M16" s="189">
        <f t="shared" si="13"/>
        <v>0</v>
      </c>
      <c r="N16" s="189">
        <f t="shared" si="13"/>
        <v>0</v>
      </c>
      <c r="O16" s="189">
        <f t="shared" si="13"/>
        <v>0</v>
      </c>
      <c r="P16" s="190">
        <f>SUM(D16:O16)</f>
        <v>0</v>
      </c>
      <c r="Q16" s="243"/>
      <c r="R16" s="239"/>
    </row>
    <row r="17" spans="1:31" ht="15.75" customHeight="1" x14ac:dyDescent="0.25">
      <c r="A17" s="51"/>
      <c r="B17" s="23" t="str">
        <f>B7</f>
        <v>Producto / Servicio 3</v>
      </c>
      <c r="C17" s="259">
        <v>0</v>
      </c>
      <c r="D17" s="189">
        <f t="shared" ref="D17:O17" si="14">D7*$C17</f>
        <v>0</v>
      </c>
      <c r="E17" s="189">
        <f t="shared" si="14"/>
        <v>0</v>
      </c>
      <c r="F17" s="189">
        <f t="shared" si="14"/>
        <v>0</v>
      </c>
      <c r="G17" s="189">
        <f t="shared" si="14"/>
        <v>0</v>
      </c>
      <c r="H17" s="189">
        <f t="shared" si="14"/>
        <v>0</v>
      </c>
      <c r="I17" s="189">
        <f t="shared" si="14"/>
        <v>0</v>
      </c>
      <c r="J17" s="189">
        <f t="shared" si="14"/>
        <v>0</v>
      </c>
      <c r="K17" s="189">
        <f t="shared" si="14"/>
        <v>0</v>
      </c>
      <c r="L17" s="189">
        <f t="shared" si="14"/>
        <v>0</v>
      </c>
      <c r="M17" s="189">
        <f t="shared" si="14"/>
        <v>0</v>
      </c>
      <c r="N17" s="189">
        <f t="shared" si="14"/>
        <v>0</v>
      </c>
      <c r="O17" s="189">
        <f t="shared" si="14"/>
        <v>0</v>
      </c>
      <c r="P17" s="190">
        <f>SUM(D17:O17)</f>
        <v>0</v>
      </c>
      <c r="Q17" s="239"/>
      <c r="R17" s="239"/>
    </row>
    <row r="18" spans="1:31" ht="15.75" customHeight="1" x14ac:dyDescent="0.25">
      <c r="A18" s="51"/>
      <c r="B18" s="23" t="str">
        <f>B9</f>
        <v>Producto / Servicio 4</v>
      </c>
      <c r="C18" s="259">
        <v>0</v>
      </c>
      <c r="D18" s="189">
        <f t="shared" ref="D18:O18" si="15">D9*$C18</f>
        <v>0</v>
      </c>
      <c r="E18" s="189">
        <f t="shared" si="15"/>
        <v>0</v>
      </c>
      <c r="F18" s="189">
        <f t="shared" si="15"/>
        <v>0</v>
      </c>
      <c r="G18" s="189">
        <f t="shared" si="15"/>
        <v>0</v>
      </c>
      <c r="H18" s="189">
        <f t="shared" si="15"/>
        <v>0</v>
      </c>
      <c r="I18" s="189">
        <f t="shared" si="15"/>
        <v>0</v>
      </c>
      <c r="J18" s="189">
        <f t="shared" si="15"/>
        <v>0</v>
      </c>
      <c r="K18" s="189">
        <f t="shared" si="15"/>
        <v>0</v>
      </c>
      <c r="L18" s="189">
        <f t="shared" si="15"/>
        <v>0</v>
      </c>
      <c r="M18" s="189">
        <f t="shared" si="15"/>
        <v>0</v>
      </c>
      <c r="N18" s="189">
        <f t="shared" si="15"/>
        <v>0</v>
      </c>
      <c r="O18" s="189">
        <f t="shared" si="15"/>
        <v>0</v>
      </c>
      <c r="P18" s="285">
        <f>SUM(D18:O18)</f>
        <v>0</v>
      </c>
      <c r="Q18" s="239"/>
      <c r="R18" s="239"/>
    </row>
    <row r="19" spans="1:31" ht="15.75" customHeight="1" x14ac:dyDescent="0.25">
      <c r="A19" s="65"/>
      <c r="B19" s="192" t="s">
        <v>47</v>
      </c>
      <c r="C19" s="193" t="s">
        <v>46</v>
      </c>
      <c r="D19" s="192">
        <f t="shared" ref="D19:O19" si="16">SUM(D15:D18)</f>
        <v>0</v>
      </c>
      <c r="E19" s="192">
        <f t="shared" si="16"/>
        <v>0</v>
      </c>
      <c r="F19" s="192">
        <f t="shared" si="16"/>
        <v>0</v>
      </c>
      <c r="G19" s="192">
        <f t="shared" si="16"/>
        <v>0</v>
      </c>
      <c r="H19" s="192">
        <f t="shared" si="16"/>
        <v>0</v>
      </c>
      <c r="I19" s="192">
        <f t="shared" si="16"/>
        <v>0</v>
      </c>
      <c r="J19" s="192">
        <f t="shared" si="16"/>
        <v>0</v>
      </c>
      <c r="K19" s="192">
        <f t="shared" si="16"/>
        <v>0</v>
      </c>
      <c r="L19" s="192">
        <f t="shared" si="16"/>
        <v>0</v>
      </c>
      <c r="M19" s="192">
        <f t="shared" si="16"/>
        <v>0</v>
      </c>
      <c r="N19" s="192">
        <f t="shared" si="16"/>
        <v>0</v>
      </c>
      <c r="O19" s="192">
        <f t="shared" si="16"/>
        <v>0</v>
      </c>
      <c r="P19" s="192">
        <f>SUM(D19:O19)</f>
        <v>0</v>
      </c>
      <c r="Q19" s="284"/>
      <c r="R19" s="244"/>
    </row>
    <row r="20" spans="1:31" ht="15.75" customHeight="1" x14ac:dyDescent="0.25">
      <c r="A20" s="51"/>
      <c r="B20" s="22" t="s">
        <v>191</v>
      </c>
      <c r="C20" s="24"/>
      <c r="D20" s="197">
        <v>0</v>
      </c>
      <c r="E20" s="197">
        <v>0</v>
      </c>
      <c r="F20" s="197">
        <v>0</v>
      </c>
      <c r="G20" s="197">
        <v>0</v>
      </c>
      <c r="H20" s="197">
        <v>0</v>
      </c>
      <c r="I20" s="197">
        <v>0</v>
      </c>
      <c r="J20" s="197">
        <v>0</v>
      </c>
      <c r="K20" s="197">
        <v>0</v>
      </c>
      <c r="L20" s="197">
        <v>0</v>
      </c>
      <c r="M20" s="197">
        <v>0</v>
      </c>
      <c r="N20" s="197">
        <v>0</v>
      </c>
      <c r="O20" s="197">
        <v>0</v>
      </c>
      <c r="P20" s="21">
        <f t="shared" ref="P20:P21" si="17">SUM(D20:O20)</f>
        <v>0</v>
      </c>
      <c r="Q20" s="239"/>
      <c r="R20" s="239"/>
    </row>
    <row r="21" spans="1:31" ht="15.75" customHeight="1" x14ac:dyDescent="0.25">
      <c r="A21" s="51"/>
      <c r="B21" s="22" t="s">
        <v>192</v>
      </c>
      <c r="C21" s="24"/>
      <c r="D21" s="197">
        <v>0</v>
      </c>
      <c r="E21" s="197">
        <v>0</v>
      </c>
      <c r="F21" s="197">
        <v>0</v>
      </c>
      <c r="G21" s="197">
        <v>0</v>
      </c>
      <c r="H21" s="197">
        <v>0</v>
      </c>
      <c r="I21" s="197">
        <v>0</v>
      </c>
      <c r="J21" s="197">
        <v>0</v>
      </c>
      <c r="K21" s="197">
        <v>0</v>
      </c>
      <c r="L21" s="197">
        <v>0</v>
      </c>
      <c r="M21" s="197">
        <v>0</v>
      </c>
      <c r="N21" s="197">
        <v>0</v>
      </c>
      <c r="O21" s="197">
        <v>0</v>
      </c>
      <c r="P21" s="196">
        <f t="shared" si="17"/>
        <v>0</v>
      </c>
      <c r="Q21" s="239"/>
      <c r="R21" s="239"/>
    </row>
    <row r="22" spans="1:31" ht="15.75" customHeight="1" thickBot="1" x14ac:dyDescent="0.3">
      <c r="A22" s="65"/>
      <c r="B22" s="192" t="s">
        <v>193</v>
      </c>
      <c r="C22" s="193"/>
      <c r="D22" s="192">
        <f>SUM(D20:D21)</f>
        <v>0</v>
      </c>
      <c r="E22" s="192">
        <f t="shared" ref="E22:O22" si="18">SUM(E20:E21)</f>
        <v>0</v>
      </c>
      <c r="F22" s="192">
        <f t="shared" si="18"/>
        <v>0</v>
      </c>
      <c r="G22" s="192">
        <f t="shared" si="18"/>
        <v>0</v>
      </c>
      <c r="H22" s="192">
        <f t="shared" si="18"/>
        <v>0</v>
      </c>
      <c r="I22" s="192">
        <f t="shared" si="18"/>
        <v>0</v>
      </c>
      <c r="J22" s="192">
        <f t="shared" si="18"/>
        <v>0</v>
      </c>
      <c r="K22" s="192">
        <f t="shared" si="18"/>
        <v>0</v>
      </c>
      <c r="L22" s="192">
        <f t="shared" si="18"/>
        <v>0</v>
      </c>
      <c r="M22" s="192">
        <f t="shared" si="18"/>
        <v>0</v>
      </c>
      <c r="N22" s="192">
        <f t="shared" si="18"/>
        <v>0</v>
      </c>
      <c r="O22" s="192">
        <f t="shared" si="18"/>
        <v>0</v>
      </c>
      <c r="P22" s="192">
        <f>SUM(P20:P21)</f>
        <v>0</v>
      </c>
      <c r="Q22" s="239"/>
      <c r="R22" s="244"/>
    </row>
    <row r="23" spans="1:31" s="14" customFormat="1" ht="18.75" customHeight="1" thickBot="1" x14ac:dyDescent="0.3">
      <c r="A23" s="56"/>
      <c r="B23" s="194" t="s">
        <v>194</v>
      </c>
      <c r="C23" s="191"/>
      <c r="D23" s="194">
        <f>+D19+D22</f>
        <v>0</v>
      </c>
      <c r="E23" s="194">
        <f t="shared" ref="E23:O23" si="19">+E19+E22</f>
        <v>0</v>
      </c>
      <c r="F23" s="194">
        <f t="shared" si="19"/>
        <v>0</v>
      </c>
      <c r="G23" s="194">
        <f t="shared" si="19"/>
        <v>0</v>
      </c>
      <c r="H23" s="194">
        <f t="shared" si="19"/>
        <v>0</v>
      </c>
      <c r="I23" s="194">
        <f t="shared" si="19"/>
        <v>0</v>
      </c>
      <c r="J23" s="194">
        <f t="shared" si="19"/>
        <v>0</v>
      </c>
      <c r="K23" s="194">
        <f t="shared" si="19"/>
        <v>0</v>
      </c>
      <c r="L23" s="194">
        <f t="shared" si="19"/>
        <v>0</v>
      </c>
      <c r="M23" s="194">
        <f t="shared" si="19"/>
        <v>0</v>
      </c>
      <c r="N23" s="194">
        <f t="shared" si="19"/>
        <v>0</v>
      </c>
      <c r="O23" s="194">
        <f t="shared" si="19"/>
        <v>0</v>
      </c>
      <c r="P23" s="286">
        <f>+P19+P22</f>
        <v>0</v>
      </c>
      <c r="Q23" s="237"/>
      <c r="R23" s="237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</row>
    <row r="24" spans="1:31" s="14" customFormat="1" ht="18.75" customHeight="1" x14ac:dyDescent="0.25">
      <c r="A24" s="56"/>
      <c r="B24" s="235"/>
      <c r="C24" s="236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7"/>
      <c r="R24" s="237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</row>
    <row r="25" spans="1:31" s="14" customFormat="1" ht="18.75" customHeight="1" x14ac:dyDescent="0.25">
      <c r="A25" s="56"/>
      <c r="B25" s="246" t="s">
        <v>195</v>
      </c>
      <c r="C25" s="236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7"/>
      <c r="R25" s="237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</row>
    <row r="26" spans="1:31" s="14" customFormat="1" ht="18.75" customHeight="1" x14ac:dyDescent="0.25">
      <c r="A26" s="56"/>
      <c r="B26" s="246" t="s">
        <v>196</v>
      </c>
      <c r="C26" s="236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7"/>
      <c r="R26" s="237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</row>
    <row r="27" spans="1:31" s="14" customFormat="1" ht="18.75" customHeight="1" x14ac:dyDescent="0.25">
      <c r="A27" s="56"/>
      <c r="B27" s="246"/>
      <c r="C27" s="236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7"/>
      <c r="R27" s="237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</row>
    <row r="28" spans="1:31" s="14" customFormat="1" ht="21" customHeight="1" x14ac:dyDescent="0.25">
      <c r="A28" s="56"/>
      <c r="B28" s="555" t="s">
        <v>161</v>
      </c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237"/>
      <c r="R28" s="237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</row>
    <row r="29" spans="1:31" s="14" customFormat="1" ht="21" customHeight="1" x14ac:dyDescent="0.25">
      <c r="A29" s="56"/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555"/>
      <c r="Q29" s="237"/>
      <c r="R29" s="237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</row>
    <row r="30" spans="1:31" s="14" customFormat="1" ht="38.25" customHeight="1" x14ac:dyDescent="0.3">
      <c r="A30" s="56"/>
      <c r="B30" s="500" t="s">
        <v>162</v>
      </c>
      <c r="C30" s="236"/>
      <c r="D30" s="502" t="s">
        <v>167</v>
      </c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7"/>
      <c r="R30" s="237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</row>
    <row r="31" spans="1:31" s="14" customFormat="1" ht="18.75" customHeight="1" x14ac:dyDescent="0.25">
      <c r="A31" s="56"/>
      <c r="B31" s="567" t="s">
        <v>163</v>
      </c>
      <c r="C31" s="568"/>
      <c r="D31" s="571">
        <v>0.1</v>
      </c>
      <c r="E31" s="573" t="s">
        <v>165</v>
      </c>
      <c r="F31" s="574"/>
      <c r="G31" s="575"/>
      <c r="H31" s="563">
        <f>+D31</f>
        <v>0.1</v>
      </c>
      <c r="I31" s="235"/>
      <c r="J31" s="235"/>
      <c r="K31" s="235"/>
      <c r="L31" s="235"/>
      <c r="M31" s="235"/>
      <c r="N31" s="235"/>
      <c r="O31" s="235"/>
      <c r="P31" s="235"/>
      <c r="Q31" s="237"/>
      <c r="R31" s="237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</row>
    <row r="32" spans="1:31" s="14" customFormat="1" ht="7.5" customHeight="1" x14ac:dyDescent="0.25">
      <c r="A32" s="56"/>
      <c r="B32" s="569"/>
      <c r="C32" s="570"/>
      <c r="D32" s="572"/>
      <c r="E32" s="576"/>
      <c r="F32" s="577"/>
      <c r="G32" s="578"/>
      <c r="H32" s="564"/>
      <c r="I32" s="235"/>
      <c r="J32" s="235"/>
      <c r="K32" s="235"/>
      <c r="L32" s="235"/>
      <c r="M32" s="235"/>
      <c r="N32" s="235"/>
      <c r="O32" s="235"/>
      <c r="P32" s="235"/>
      <c r="Q32" s="237"/>
      <c r="R32" s="237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</row>
    <row r="33" spans="1:31" s="14" customFormat="1" ht="21" customHeight="1" x14ac:dyDescent="0.25">
      <c r="A33" s="56"/>
      <c r="B33" s="585" t="s">
        <v>164</v>
      </c>
      <c r="C33" s="586"/>
      <c r="D33" s="589">
        <f>+'P&amp;G 3 Años'!E6</f>
        <v>0</v>
      </c>
      <c r="E33" s="579" t="s">
        <v>166</v>
      </c>
      <c r="F33" s="580"/>
      <c r="G33" s="581"/>
      <c r="H33" s="565">
        <f>+'P&amp;G 3 Años'!E7</f>
        <v>0</v>
      </c>
      <c r="I33" s="235"/>
      <c r="J33" s="235"/>
      <c r="K33" s="235"/>
      <c r="L33" s="235"/>
      <c r="M33" s="235"/>
      <c r="N33" s="235"/>
      <c r="O33" s="235"/>
      <c r="P33" s="235"/>
      <c r="Q33" s="237"/>
      <c r="R33" s="237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</row>
    <row r="34" spans="1:31" s="14" customFormat="1" ht="3" customHeight="1" x14ac:dyDescent="0.25">
      <c r="A34" s="56"/>
      <c r="B34" s="587"/>
      <c r="C34" s="588"/>
      <c r="D34" s="590"/>
      <c r="E34" s="582"/>
      <c r="F34" s="583"/>
      <c r="G34" s="584"/>
      <c r="H34" s="566"/>
      <c r="I34" s="235"/>
      <c r="J34" s="235"/>
      <c r="K34" s="235"/>
      <c r="L34" s="235"/>
      <c r="M34" s="235"/>
      <c r="N34" s="235"/>
      <c r="O34" s="235"/>
      <c r="P34" s="235"/>
      <c r="Q34" s="237"/>
      <c r="R34" s="237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</row>
    <row r="35" spans="1:31" s="14" customFormat="1" ht="42.75" customHeight="1" x14ac:dyDescent="0.3">
      <c r="A35" s="56"/>
      <c r="B35" s="500" t="s">
        <v>2</v>
      </c>
      <c r="C35" s="296"/>
      <c r="D35" s="502" t="s">
        <v>170</v>
      </c>
      <c r="E35" s="255"/>
      <c r="F35" s="255"/>
      <c r="G35" s="255"/>
      <c r="H35" s="235"/>
      <c r="I35" s="235"/>
      <c r="J35" s="235"/>
      <c r="K35" s="235"/>
      <c r="L35" s="235"/>
      <c r="M35" s="235"/>
      <c r="N35" s="235"/>
      <c r="O35" s="235"/>
      <c r="P35" s="235"/>
      <c r="Q35" s="237"/>
      <c r="R35" s="237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</row>
    <row r="36" spans="1:31" s="14" customFormat="1" ht="18" customHeight="1" x14ac:dyDescent="0.25">
      <c r="A36" s="56"/>
      <c r="B36" s="567" t="s">
        <v>163</v>
      </c>
      <c r="C36" s="568"/>
      <c r="D36" s="571">
        <v>0.1</v>
      </c>
      <c r="E36" s="573" t="s">
        <v>165</v>
      </c>
      <c r="F36" s="574"/>
      <c r="G36" s="575"/>
      <c r="H36" s="563">
        <f>+D36</f>
        <v>0.1</v>
      </c>
      <c r="I36" s="235"/>
      <c r="J36" s="235"/>
      <c r="K36" s="235"/>
      <c r="L36" s="235"/>
      <c r="M36" s="235"/>
      <c r="N36" s="235"/>
      <c r="O36" s="235"/>
      <c r="P36" s="235"/>
      <c r="Q36" s="237"/>
      <c r="R36" s="237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</row>
    <row r="37" spans="1:31" s="14" customFormat="1" ht="14.25" customHeight="1" x14ac:dyDescent="0.25">
      <c r="A37" s="56"/>
      <c r="B37" s="569"/>
      <c r="C37" s="570"/>
      <c r="D37" s="572"/>
      <c r="E37" s="576"/>
      <c r="F37" s="577"/>
      <c r="G37" s="578"/>
      <c r="H37" s="564"/>
      <c r="I37" s="235"/>
      <c r="J37" s="235"/>
      <c r="K37" s="235"/>
      <c r="L37" s="235"/>
      <c r="M37" s="235"/>
      <c r="N37" s="235"/>
      <c r="O37" s="235"/>
      <c r="P37" s="235"/>
      <c r="Q37" s="237"/>
      <c r="R37" s="237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</row>
    <row r="38" spans="1:31" s="14" customFormat="1" ht="18.75" customHeight="1" x14ac:dyDescent="0.25">
      <c r="A38" s="56"/>
      <c r="B38" s="585" t="s">
        <v>164</v>
      </c>
      <c r="C38" s="586"/>
      <c r="D38" s="589">
        <f>+'P&amp;G 3 Años'!H6</f>
        <v>0</v>
      </c>
      <c r="E38" s="579" t="s">
        <v>166</v>
      </c>
      <c r="F38" s="580"/>
      <c r="G38" s="581"/>
      <c r="H38" s="565">
        <f>+'P&amp;G 3 Años'!H7</f>
        <v>0</v>
      </c>
      <c r="I38" s="235"/>
      <c r="J38" s="235"/>
      <c r="K38" s="235"/>
      <c r="L38" s="235"/>
      <c r="M38" s="235"/>
      <c r="N38" s="235"/>
      <c r="O38" s="235"/>
      <c r="P38" s="235"/>
      <c r="Q38" s="237"/>
      <c r="R38" s="237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</row>
    <row r="39" spans="1:31" s="14" customFormat="1" ht="3.75" customHeight="1" x14ac:dyDescent="0.25">
      <c r="A39" s="56"/>
      <c r="B39" s="587"/>
      <c r="C39" s="588"/>
      <c r="D39" s="590"/>
      <c r="E39" s="582"/>
      <c r="F39" s="583"/>
      <c r="G39" s="584"/>
      <c r="H39" s="566"/>
      <c r="I39" s="235"/>
      <c r="J39" s="235"/>
      <c r="K39" s="235"/>
      <c r="L39" s="235"/>
      <c r="M39" s="235"/>
      <c r="N39" s="235"/>
      <c r="O39" s="235"/>
      <c r="P39" s="235"/>
      <c r="Q39" s="237"/>
      <c r="R39" s="237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</row>
    <row r="40" spans="1:31" s="14" customFormat="1" ht="18.75" customHeight="1" x14ac:dyDescent="0.25">
      <c r="A40" s="56"/>
      <c r="B40" s="255"/>
      <c r="C40" s="195"/>
      <c r="D40" s="195"/>
      <c r="E40" s="195"/>
      <c r="F40" s="195"/>
      <c r="G40" s="195"/>
      <c r="H40" s="235"/>
      <c r="I40" s="235"/>
      <c r="J40" s="235"/>
      <c r="K40" s="235"/>
      <c r="L40" s="235"/>
      <c r="M40" s="235"/>
      <c r="N40" s="235"/>
      <c r="O40" s="235"/>
      <c r="P40" s="235"/>
      <c r="Q40" s="237"/>
      <c r="R40" s="237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</row>
    <row r="41" spans="1:31" s="366" customFormat="1" ht="28.5" customHeight="1" x14ac:dyDescent="0.25">
      <c r="A41" s="363"/>
      <c r="B41" s="555" t="s">
        <v>168</v>
      </c>
      <c r="C41" s="555"/>
      <c r="D41" s="555"/>
      <c r="E41" s="555"/>
      <c r="F41" s="555"/>
      <c r="G41" s="555"/>
      <c r="H41" s="555"/>
      <c r="I41" s="555"/>
      <c r="J41" s="555"/>
      <c r="K41" s="555"/>
      <c r="L41" s="555"/>
      <c r="M41" s="555"/>
      <c r="N41" s="555"/>
      <c r="O41" s="555"/>
      <c r="P41" s="555"/>
      <c r="Q41" s="364"/>
      <c r="R41" s="364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</row>
    <row r="42" spans="1:31" s="366" customFormat="1" ht="13.5" customHeight="1" x14ac:dyDescent="0.25">
      <c r="A42" s="363"/>
      <c r="B42" s="555"/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555"/>
      <c r="Q42" s="364"/>
      <c r="R42" s="364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</row>
    <row r="43" spans="1:31" ht="16.5" customHeight="1" x14ac:dyDescent="0.25">
      <c r="A43" s="51"/>
      <c r="B43" s="176" t="s">
        <v>48</v>
      </c>
      <c r="C43" s="177" t="str">
        <f t="shared" ref="C43:O43" si="20">D2</f>
        <v>Mes 1</v>
      </c>
      <c r="D43" s="177" t="str">
        <f t="shared" si="20"/>
        <v>Mes 2</v>
      </c>
      <c r="E43" s="177" t="str">
        <f t="shared" si="20"/>
        <v>Mes 3</v>
      </c>
      <c r="F43" s="177" t="str">
        <f t="shared" si="20"/>
        <v>Mes 4</v>
      </c>
      <c r="G43" s="177" t="str">
        <f t="shared" si="20"/>
        <v>Mes 5</v>
      </c>
      <c r="H43" s="177" t="str">
        <f t="shared" si="20"/>
        <v>Mes 6</v>
      </c>
      <c r="I43" s="177" t="str">
        <f t="shared" si="20"/>
        <v>Mes 7</v>
      </c>
      <c r="J43" s="177" t="str">
        <f t="shared" si="20"/>
        <v>Mes 8</v>
      </c>
      <c r="K43" s="177" t="str">
        <f t="shared" si="20"/>
        <v>Mes 9</v>
      </c>
      <c r="L43" s="177" t="str">
        <f t="shared" si="20"/>
        <v>Mes 10</v>
      </c>
      <c r="M43" s="177" t="str">
        <f t="shared" si="20"/>
        <v>Mes 11</v>
      </c>
      <c r="N43" s="177" t="str">
        <f t="shared" si="20"/>
        <v>Mes 12</v>
      </c>
      <c r="O43" s="177" t="str">
        <f t="shared" si="20"/>
        <v>Total</v>
      </c>
      <c r="P43" s="51"/>
      <c r="Q43" s="239"/>
      <c r="R43" s="239"/>
    </row>
    <row r="44" spans="1:31" ht="16.5" customHeight="1" x14ac:dyDescent="0.25">
      <c r="A44" s="25"/>
      <c r="B44" s="178" t="s">
        <v>169</v>
      </c>
      <c r="C44" s="179" t="e">
        <f t="shared" ref="C44:N44" si="21">D11/$P$11</f>
        <v>#DIV/0!</v>
      </c>
      <c r="D44" s="180" t="e">
        <f t="shared" si="21"/>
        <v>#DIV/0!</v>
      </c>
      <c r="E44" s="180" t="e">
        <f t="shared" si="21"/>
        <v>#DIV/0!</v>
      </c>
      <c r="F44" s="180" t="e">
        <f t="shared" si="21"/>
        <v>#DIV/0!</v>
      </c>
      <c r="G44" s="180" t="e">
        <f t="shared" si="21"/>
        <v>#DIV/0!</v>
      </c>
      <c r="H44" s="180" t="e">
        <f t="shared" si="21"/>
        <v>#DIV/0!</v>
      </c>
      <c r="I44" s="180" t="e">
        <f t="shared" si="21"/>
        <v>#DIV/0!</v>
      </c>
      <c r="J44" s="180" t="e">
        <f t="shared" si="21"/>
        <v>#DIV/0!</v>
      </c>
      <c r="K44" s="180" t="e">
        <f t="shared" si="21"/>
        <v>#DIV/0!</v>
      </c>
      <c r="L44" s="180" t="e">
        <f t="shared" si="21"/>
        <v>#DIV/0!</v>
      </c>
      <c r="M44" s="180" t="e">
        <f t="shared" si="21"/>
        <v>#DIV/0!</v>
      </c>
      <c r="N44" s="180" t="e">
        <f t="shared" si="21"/>
        <v>#DIV/0!</v>
      </c>
      <c r="O44" s="180" t="e">
        <f>SUM(C44:N44)</f>
        <v>#DIV/0!</v>
      </c>
      <c r="P44" s="40"/>
      <c r="Q44" s="128"/>
      <c r="R44" s="128"/>
    </row>
    <row r="45" spans="1:31" ht="24" customHeight="1" x14ac:dyDescent="0.25">
      <c r="A45" s="25"/>
      <c r="B45" s="25"/>
      <c r="C45" s="59"/>
      <c r="D45" s="25"/>
      <c r="E45" s="25"/>
      <c r="F45" s="25"/>
      <c r="G45" s="25"/>
      <c r="H45" s="25"/>
      <c r="I45" s="25"/>
      <c r="J45" s="25"/>
      <c r="K45" s="25"/>
      <c r="L45" s="25"/>
      <c r="M45" s="38"/>
      <c r="N45" s="38"/>
      <c r="O45" s="38"/>
      <c r="P45" s="61"/>
      <c r="Q45" s="128"/>
      <c r="R45" s="128"/>
    </row>
    <row r="46" spans="1:31" ht="28.5" customHeight="1" x14ac:dyDescent="0.25">
      <c r="A46" s="51"/>
      <c r="B46" s="555" t="s">
        <v>171</v>
      </c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555"/>
      <c r="Q46" s="239"/>
      <c r="R46" s="239"/>
    </row>
    <row r="47" spans="1:31" ht="12.75" customHeight="1" x14ac:dyDescent="0.25">
      <c r="A47" s="51"/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555"/>
      <c r="Q47" s="239"/>
      <c r="R47" s="239"/>
    </row>
    <row r="48" spans="1:31" s="14" customFormat="1" ht="33" customHeight="1" x14ac:dyDescent="0.25">
      <c r="A48" s="57"/>
      <c r="B48" s="509" t="s">
        <v>172</v>
      </c>
      <c r="C48" s="529" t="s">
        <v>173</v>
      </c>
      <c r="D48" s="529" t="s">
        <v>174</v>
      </c>
      <c r="E48" s="529" t="s">
        <v>175</v>
      </c>
      <c r="F48" s="529" t="s">
        <v>176</v>
      </c>
      <c r="G48" s="529" t="s">
        <v>177</v>
      </c>
      <c r="H48" s="529" t="s">
        <v>178</v>
      </c>
      <c r="I48" s="529" t="s">
        <v>179</v>
      </c>
      <c r="J48" s="529" t="s">
        <v>180</v>
      </c>
      <c r="K48" s="57"/>
      <c r="L48" s="57"/>
      <c r="M48" s="45"/>
      <c r="N48" s="45"/>
      <c r="O48" s="45"/>
      <c r="P48" s="45"/>
      <c r="Q48" s="245"/>
      <c r="R48" s="245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</row>
    <row r="49" spans="1:31" ht="15.75" customHeight="1" x14ac:dyDescent="0.25">
      <c r="A49" s="51"/>
      <c r="B49" s="504" t="str">
        <f>B15</f>
        <v>Producto / Servicio 1</v>
      </c>
      <c r="C49" s="505">
        <f>P4</f>
        <v>0</v>
      </c>
      <c r="D49" s="506">
        <f>IFERROR(C49/$C$53,0)</f>
        <v>0</v>
      </c>
      <c r="E49" s="507">
        <f>P15</f>
        <v>0</v>
      </c>
      <c r="F49" s="508">
        <f>IFERROR((E49/$E$53),0)</f>
        <v>0</v>
      </c>
      <c r="G49" s="507">
        <f>C49-E49</f>
        <v>0</v>
      </c>
      <c r="H49" s="508">
        <f>IFERROR((G49/C49),0)</f>
        <v>0</v>
      </c>
      <c r="I49" s="506">
        <f>IFERROR(G49/$G$53,0)</f>
        <v>0</v>
      </c>
      <c r="J49" s="506">
        <f>IFERROR((C49/E49),0)</f>
        <v>0</v>
      </c>
      <c r="K49" s="51"/>
      <c r="L49" s="51"/>
      <c r="M49" s="61"/>
      <c r="N49" s="61"/>
      <c r="O49" s="61"/>
      <c r="P49" s="61"/>
      <c r="Q49" s="239"/>
      <c r="R49" s="239"/>
    </row>
    <row r="50" spans="1:31" ht="15.75" customHeight="1" x14ac:dyDescent="0.25">
      <c r="A50" s="51"/>
      <c r="B50" s="189" t="str">
        <f>B16</f>
        <v>Producto / Servicio 2</v>
      </c>
      <c r="C50" s="361">
        <f>P6</f>
        <v>0</v>
      </c>
      <c r="D50" s="506">
        <f>IFERROR(C50/$C$53,0)</f>
        <v>0</v>
      </c>
      <c r="E50" s="199">
        <f>P16</f>
        <v>0</v>
      </c>
      <c r="F50" s="494">
        <f>IFERROR((E50/$E$53),0)</f>
        <v>0</v>
      </c>
      <c r="G50" s="199">
        <f t="shared" ref="G50:G52" si="22">C50-E50</f>
        <v>0</v>
      </c>
      <c r="H50" s="494">
        <f>IFERROR((G50/C50),0)</f>
        <v>0</v>
      </c>
      <c r="I50" s="492">
        <f t="shared" ref="I50:I51" si="23">IFERROR(G50/$G$53,0)</f>
        <v>0</v>
      </c>
      <c r="J50" s="492">
        <f>IFERROR((C50/E50),0)</f>
        <v>0</v>
      </c>
      <c r="K50" s="51"/>
      <c r="L50" s="51"/>
      <c r="M50" s="61"/>
      <c r="N50" s="61"/>
      <c r="O50" s="61"/>
      <c r="P50" s="61"/>
      <c r="Q50" s="239"/>
      <c r="R50" s="239"/>
    </row>
    <row r="51" spans="1:31" ht="15.75" customHeight="1" x14ac:dyDescent="0.25">
      <c r="A51" s="51"/>
      <c r="B51" s="189" t="str">
        <f>B17</f>
        <v>Producto / Servicio 3</v>
      </c>
      <c r="C51" s="361">
        <f t="shared" ref="C51" si="24">P8</f>
        <v>0</v>
      </c>
      <c r="D51" s="506">
        <f>IFERROR(C51/$C$53,0)</f>
        <v>0</v>
      </c>
      <c r="E51" s="199">
        <f>P17</f>
        <v>0</v>
      </c>
      <c r="F51" s="494">
        <f>IFERROR((E51/$E$53),0)</f>
        <v>0</v>
      </c>
      <c r="G51" s="199">
        <f t="shared" si="22"/>
        <v>0</v>
      </c>
      <c r="H51" s="494">
        <f>IFERROR((G51/C51),0)</f>
        <v>0</v>
      </c>
      <c r="I51" s="492">
        <f t="shared" si="23"/>
        <v>0</v>
      </c>
      <c r="J51" s="492">
        <f>IFERROR((C51/E51),0)</f>
        <v>0</v>
      </c>
      <c r="K51" s="51"/>
      <c r="L51" s="51"/>
      <c r="M51" s="61"/>
      <c r="N51" s="61"/>
      <c r="O51" s="61"/>
      <c r="P51" s="61"/>
      <c r="Q51" s="239"/>
      <c r="R51" s="239"/>
    </row>
    <row r="52" spans="1:31" ht="15.75" customHeight="1" x14ac:dyDescent="0.25">
      <c r="A52" s="51"/>
      <c r="B52" s="189" t="str">
        <f>B18</f>
        <v>Producto / Servicio 4</v>
      </c>
      <c r="C52" s="361">
        <f>P10</f>
        <v>0</v>
      </c>
      <c r="D52" s="506">
        <f>IFERROR(C52/$C$53,0)</f>
        <v>0</v>
      </c>
      <c r="E52" s="199">
        <f>P18</f>
        <v>0</v>
      </c>
      <c r="F52" s="494">
        <f>IFERROR((E52/$E$53),0)</f>
        <v>0</v>
      </c>
      <c r="G52" s="199">
        <f t="shared" si="22"/>
        <v>0</v>
      </c>
      <c r="H52" s="494">
        <f>IFERROR((G52/C52),0)</f>
        <v>0</v>
      </c>
      <c r="I52" s="492">
        <f>IFERROR(G52/$G$53,0)</f>
        <v>0</v>
      </c>
      <c r="J52" s="492">
        <f>IFERROR((C52/E52),0)</f>
        <v>0</v>
      </c>
      <c r="K52" s="51"/>
      <c r="L52" s="51"/>
      <c r="M52" s="51"/>
      <c r="N52" s="61"/>
      <c r="O52" s="61"/>
      <c r="P52" s="61"/>
      <c r="Q52" s="239"/>
      <c r="R52" s="239"/>
    </row>
    <row r="53" spans="1:31" s="14" customFormat="1" ht="17.25" customHeight="1" x14ac:dyDescent="0.25">
      <c r="A53" s="57"/>
      <c r="B53" s="184"/>
      <c r="C53" s="362">
        <f>SUM(C49:C52)</f>
        <v>0</v>
      </c>
      <c r="D53" s="493">
        <f>SUM(D49:D52)</f>
        <v>0</v>
      </c>
      <c r="E53" s="362">
        <f>SUM(E49:E52)</f>
        <v>0</v>
      </c>
      <c r="F53" s="493">
        <f>SUM(F49:F52)</f>
        <v>0</v>
      </c>
      <c r="G53" s="362">
        <f>C53-E53</f>
        <v>0</v>
      </c>
      <c r="H53" s="493">
        <f>IFERROR(G53/C53,0)</f>
        <v>0</v>
      </c>
      <c r="I53" s="493">
        <f>SUM(I49:I51)</f>
        <v>0</v>
      </c>
      <c r="J53" s="493">
        <f>IFERROR((C53/E53),0)</f>
        <v>0</v>
      </c>
      <c r="K53" s="57"/>
      <c r="L53" s="57"/>
      <c r="M53" s="57"/>
      <c r="N53" s="45"/>
      <c r="O53" s="45"/>
      <c r="P53" s="45"/>
      <c r="Q53" s="245"/>
      <c r="R53" s="245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</row>
    <row r="54" spans="1:31" ht="15.75" customHeight="1" x14ac:dyDescent="0.25">
      <c r="A54" s="51"/>
      <c r="B54" s="66"/>
      <c r="C54" s="52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61"/>
      <c r="O54" s="61"/>
      <c r="P54" s="61"/>
      <c r="Q54" s="239"/>
      <c r="R54" s="239"/>
    </row>
    <row r="55" spans="1:31" ht="15.75" customHeight="1" x14ac:dyDescent="0.25">
      <c r="A55" s="51"/>
      <c r="B55" s="66"/>
      <c r="C55" s="48"/>
      <c r="D55" s="61"/>
      <c r="E55" s="61"/>
      <c r="F55" s="51"/>
      <c r="G55" s="51"/>
      <c r="H55" s="51"/>
      <c r="I55" s="51"/>
      <c r="J55" s="51"/>
      <c r="K55" s="51"/>
      <c r="L55" s="51"/>
      <c r="M55" s="51"/>
      <c r="N55" s="61"/>
      <c r="O55" s="61"/>
      <c r="P55" s="61"/>
      <c r="Q55" s="239"/>
      <c r="R55" s="239"/>
    </row>
    <row r="56" spans="1:31" ht="15.75" customHeight="1" x14ac:dyDescent="0.25">
      <c r="A56" s="51"/>
      <c r="B56" s="66"/>
      <c r="C56" s="48"/>
      <c r="D56" s="61"/>
      <c r="E56" s="61"/>
      <c r="F56" s="51"/>
      <c r="G56" s="51"/>
      <c r="H56" s="51"/>
      <c r="I56" s="51"/>
      <c r="J56" s="51"/>
      <c r="K56" s="51"/>
      <c r="L56" s="51"/>
      <c r="M56" s="51"/>
      <c r="N56" s="61"/>
      <c r="O56" s="61"/>
      <c r="P56" s="61"/>
      <c r="Q56" s="239"/>
      <c r="R56" s="239"/>
    </row>
    <row r="57" spans="1:31" ht="15.75" customHeight="1" x14ac:dyDescent="0.25">
      <c r="A57" s="51"/>
      <c r="B57" s="58"/>
      <c r="C57" s="48"/>
      <c r="D57" s="61"/>
      <c r="E57" s="61"/>
      <c r="F57" s="51"/>
      <c r="G57" s="51"/>
      <c r="H57" s="51"/>
      <c r="I57" s="51"/>
      <c r="J57" s="51"/>
      <c r="K57" s="51"/>
      <c r="L57" s="51"/>
      <c r="M57" s="51"/>
      <c r="N57" s="61"/>
      <c r="O57" s="61"/>
      <c r="P57" s="61"/>
      <c r="Q57" s="239"/>
      <c r="R57" s="239"/>
    </row>
    <row r="58" spans="1:31" ht="15.75" customHeight="1" x14ac:dyDescent="0.25">
      <c r="A58" s="51"/>
      <c r="B58" s="66"/>
      <c r="C58" s="48"/>
      <c r="D58" s="61"/>
      <c r="E58" s="61"/>
      <c r="F58" s="51"/>
      <c r="G58" s="51"/>
      <c r="H58" s="51"/>
      <c r="I58" s="51"/>
      <c r="J58" s="51"/>
      <c r="K58" s="51"/>
      <c r="L58" s="51"/>
      <c r="M58" s="51"/>
      <c r="N58" s="61"/>
      <c r="O58" s="61"/>
      <c r="P58" s="61"/>
      <c r="Q58" s="239"/>
      <c r="R58" s="239"/>
    </row>
    <row r="59" spans="1:31" ht="15.75" customHeight="1" x14ac:dyDescent="0.25">
      <c r="A59" s="51"/>
      <c r="B59" s="66"/>
      <c r="C59" s="48"/>
      <c r="D59" s="61"/>
      <c r="E59" s="61"/>
      <c r="F59" s="51"/>
      <c r="G59" s="51"/>
      <c r="H59" s="51"/>
      <c r="I59" s="51"/>
      <c r="J59" s="51"/>
      <c r="K59" s="51"/>
      <c r="L59" s="51"/>
      <c r="M59" s="51"/>
      <c r="N59" s="61"/>
      <c r="O59" s="61"/>
      <c r="P59" s="61"/>
      <c r="Q59" s="239"/>
      <c r="R59" s="239"/>
    </row>
    <row r="60" spans="1:31" ht="15.75" customHeight="1" x14ac:dyDescent="0.25">
      <c r="A60" s="51"/>
      <c r="B60" s="65"/>
      <c r="C60" s="52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61"/>
      <c r="O60" s="61"/>
      <c r="P60" s="61"/>
      <c r="Q60" s="239"/>
      <c r="R60" s="239"/>
    </row>
    <row r="61" spans="1:31" ht="15.75" customHeight="1" x14ac:dyDescent="0.25">
      <c r="A61" s="51"/>
      <c r="B61" s="65"/>
      <c r="C61" s="52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61"/>
      <c r="O61" s="61"/>
      <c r="P61" s="61"/>
      <c r="Q61" s="239"/>
      <c r="R61" s="239"/>
    </row>
    <row r="62" spans="1:31" ht="15.75" customHeight="1" x14ac:dyDescent="0.25">
      <c r="A62" s="51"/>
      <c r="B62" s="65"/>
      <c r="C62" s="52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61"/>
      <c r="O62" s="61"/>
      <c r="P62" s="61"/>
      <c r="Q62" s="239"/>
      <c r="R62" s="239"/>
    </row>
    <row r="63" spans="1:31" ht="15.75" customHeight="1" x14ac:dyDescent="0.25">
      <c r="A63" s="51"/>
      <c r="B63" s="65"/>
      <c r="C63" s="52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61"/>
      <c r="O63" s="61"/>
      <c r="P63" s="61"/>
      <c r="Q63" s="239"/>
      <c r="R63" s="239"/>
    </row>
    <row r="64" spans="1:31" ht="15.75" customHeight="1" x14ac:dyDescent="0.25">
      <c r="A64" s="51"/>
      <c r="B64" s="65"/>
      <c r="C64" s="52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61"/>
      <c r="O64" s="61"/>
      <c r="P64" s="61"/>
      <c r="Q64" s="239"/>
      <c r="R64" s="239"/>
    </row>
    <row r="65" spans="1:18" ht="15.75" customHeight="1" x14ac:dyDescent="0.25">
      <c r="A65" s="51"/>
      <c r="B65" s="65"/>
      <c r="C65" s="52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61"/>
      <c r="O65" s="61"/>
      <c r="P65" s="61"/>
      <c r="Q65" s="239"/>
      <c r="R65" s="239"/>
    </row>
    <row r="66" spans="1:18" ht="15.75" customHeight="1" x14ac:dyDescent="0.25">
      <c r="A66" s="51"/>
      <c r="B66" s="65"/>
      <c r="C66" s="52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61"/>
      <c r="O66" s="61"/>
      <c r="P66" s="61"/>
      <c r="Q66" s="239"/>
      <c r="R66" s="239"/>
    </row>
    <row r="67" spans="1:18" ht="15.75" customHeight="1" x14ac:dyDescent="0.25">
      <c r="A67" s="51"/>
      <c r="B67" s="65"/>
      <c r="C67" s="52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61"/>
      <c r="O67" s="61"/>
      <c r="P67" s="61"/>
      <c r="Q67" s="239"/>
      <c r="R67" s="239"/>
    </row>
    <row r="68" spans="1:18" ht="15.75" customHeight="1" x14ac:dyDescent="0.25">
      <c r="A68" s="51"/>
      <c r="B68" s="65"/>
      <c r="C68" s="52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61"/>
      <c r="O68" s="61"/>
      <c r="P68" s="61"/>
      <c r="Q68" s="239"/>
      <c r="R68" s="239"/>
    </row>
    <row r="69" spans="1:18" ht="15.75" customHeight="1" x14ac:dyDescent="0.25">
      <c r="A69" s="51"/>
      <c r="B69" s="65"/>
      <c r="C69" s="52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61"/>
      <c r="O69" s="61"/>
      <c r="P69" s="61"/>
      <c r="Q69" s="239"/>
      <c r="R69" s="239"/>
    </row>
    <row r="70" spans="1:18" ht="15.75" customHeight="1" x14ac:dyDescent="0.25">
      <c r="A70" s="51"/>
      <c r="B70" s="65"/>
      <c r="C70" s="52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61"/>
      <c r="O70" s="61"/>
      <c r="P70" s="61"/>
      <c r="Q70" s="239"/>
      <c r="R70" s="239"/>
    </row>
    <row r="71" spans="1:18" ht="15.75" customHeight="1" x14ac:dyDescent="0.25">
      <c r="A71" s="51"/>
      <c r="B71" s="65"/>
      <c r="C71" s="52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61"/>
      <c r="O71" s="61"/>
      <c r="P71" s="61"/>
      <c r="Q71" s="239"/>
      <c r="R71" s="239"/>
    </row>
    <row r="72" spans="1:18" ht="15.75" customHeight="1" x14ac:dyDescent="0.25">
      <c r="A72" s="51"/>
      <c r="B72" s="65"/>
      <c r="C72" s="52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61"/>
      <c r="O72" s="61"/>
      <c r="P72" s="61"/>
      <c r="Q72" s="239"/>
      <c r="R72" s="239"/>
    </row>
    <row r="73" spans="1:18" ht="15.75" customHeight="1" x14ac:dyDescent="0.25">
      <c r="A73" s="51"/>
      <c r="B73" s="65"/>
      <c r="C73" s="52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61"/>
      <c r="O73" s="61"/>
      <c r="P73" s="61"/>
      <c r="Q73" s="239"/>
      <c r="R73" s="239"/>
    </row>
    <row r="74" spans="1:18" ht="15.75" customHeight="1" x14ac:dyDescent="0.25">
      <c r="A74" s="51"/>
      <c r="B74" s="65"/>
      <c r="C74" s="52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61"/>
      <c r="O74" s="61"/>
      <c r="P74" s="61"/>
      <c r="Q74" s="239"/>
      <c r="R74" s="239"/>
    </row>
    <row r="75" spans="1:18" ht="15.75" customHeight="1" x14ac:dyDescent="0.25">
      <c r="A75" s="51"/>
      <c r="B75" s="65"/>
      <c r="C75" s="52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61"/>
      <c r="O75" s="61"/>
      <c r="P75" s="61"/>
      <c r="Q75" s="239"/>
      <c r="R75" s="239"/>
    </row>
    <row r="76" spans="1:18" ht="15.75" customHeight="1" x14ac:dyDescent="0.25">
      <c r="A76" s="51"/>
      <c r="B76" s="65"/>
      <c r="C76" s="52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61"/>
      <c r="O76" s="61"/>
      <c r="P76" s="61"/>
      <c r="Q76" s="239"/>
      <c r="R76" s="239"/>
    </row>
    <row r="77" spans="1:18" ht="15.75" customHeight="1" x14ac:dyDescent="0.25">
      <c r="A77" s="51"/>
      <c r="B77" s="65"/>
      <c r="C77" s="52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61"/>
      <c r="O77" s="61"/>
      <c r="P77" s="61"/>
      <c r="Q77" s="239"/>
      <c r="R77" s="239"/>
    </row>
    <row r="78" spans="1:18" ht="15.75" customHeight="1" x14ac:dyDescent="0.25">
      <c r="A78" s="51"/>
      <c r="B78" s="65"/>
      <c r="C78" s="52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61"/>
      <c r="O78" s="61"/>
      <c r="P78" s="61"/>
      <c r="Q78" s="239"/>
      <c r="R78" s="239"/>
    </row>
    <row r="79" spans="1:18" ht="15.75" customHeight="1" x14ac:dyDescent="0.25">
      <c r="A79" s="51"/>
      <c r="B79" s="65"/>
      <c r="C79" s="52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61"/>
      <c r="O79" s="61"/>
      <c r="P79" s="61"/>
      <c r="Q79" s="239"/>
      <c r="R79" s="239"/>
    </row>
    <row r="80" spans="1:18" ht="15.75" customHeight="1" x14ac:dyDescent="0.25">
      <c r="A80" s="51"/>
      <c r="B80" s="65"/>
      <c r="C80" s="52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61"/>
      <c r="O80" s="61"/>
      <c r="P80" s="61"/>
      <c r="Q80" s="239"/>
      <c r="R80" s="239"/>
    </row>
    <row r="81" spans="1:18" ht="15.75" customHeight="1" x14ac:dyDescent="0.25">
      <c r="A81" s="51"/>
      <c r="B81" s="65"/>
      <c r="C81" s="52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61"/>
      <c r="O81" s="61"/>
      <c r="P81" s="61"/>
      <c r="Q81" s="239"/>
      <c r="R81" s="239"/>
    </row>
    <row r="82" spans="1:18" ht="15.75" customHeight="1" x14ac:dyDescent="0.25">
      <c r="A82" s="51"/>
      <c r="B82" s="65"/>
      <c r="C82" s="52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61"/>
      <c r="O82" s="61"/>
      <c r="P82" s="61"/>
      <c r="Q82" s="239"/>
      <c r="R82" s="239"/>
    </row>
    <row r="83" spans="1:18" ht="15.75" customHeight="1" x14ac:dyDescent="0.25">
      <c r="A83" s="51"/>
      <c r="B83" s="65"/>
      <c r="C83" s="52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61"/>
      <c r="O83" s="61"/>
      <c r="P83" s="61"/>
      <c r="Q83" s="239"/>
      <c r="R83" s="239"/>
    </row>
    <row r="84" spans="1:18" ht="15.75" customHeight="1" x14ac:dyDescent="0.25">
      <c r="A84" s="51"/>
      <c r="B84" s="65"/>
      <c r="C84" s="52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61"/>
      <c r="O84" s="61"/>
      <c r="P84" s="61"/>
      <c r="Q84" s="239"/>
      <c r="R84" s="239"/>
    </row>
    <row r="85" spans="1:18" ht="15.75" customHeight="1" x14ac:dyDescent="0.25">
      <c r="A85" s="51"/>
      <c r="B85" s="65"/>
      <c r="C85" s="52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61"/>
      <c r="O85" s="61"/>
      <c r="P85" s="61"/>
      <c r="Q85" s="239"/>
      <c r="R85" s="239"/>
    </row>
    <row r="86" spans="1:18" ht="15.75" hidden="1" customHeight="1" x14ac:dyDescent="0.25">
      <c r="A86" s="3"/>
      <c r="B86" s="10"/>
      <c r="C86" s="8"/>
      <c r="D86" s="3"/>
      <c r="E86" s="3"/>
      <c r="F86" s="3"/>
      <c r="G86" s="3"/>
      <c r="H86" s="3"/>
      <c r="I86" s="3"/>
      <c r="J86" s="3"/>
      <c r="K86" s="3"/>
      <c r="L86" s="3"/>
      <c r="M86" s="3"/>
      <c r="N86" s="61"/>
      <c r="O86" s="61"/>
      <c r="P86" s="61"/>
      <c r="Q86" s="239"/>
      <c r="R86" s="239"/>
    </row>
    <row r="87" spans="1:18" ht="15.75" hidden="1" customHeight="1" x14ac:dyDescent="0.25">
      <c r="A87" s="3"/>
      <c r="B87" s="10"/>
      <c r="C87" s="8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239"/>
      <c r="R87" s="239"/>
    </row>
    <row r="88" spans="1:18" ht="15.75" hidden="1" customHeight="1" x14ac:dyDescent="0.25">
      <c r="A88" s="3"/>
      <c r="B88" s="10"/>
      <c r="C88" s="8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239"/>
      <c r="R88" s="239"/>
    </row>
    <row r="89" spans="1:18" ht="15.75" hidden="1" customHeight="1" x14ac:dyDescent="0.25">
      <c r="A89" s="3"/>
      <c r="B89" s="10"/>
      <c r="C89" s="8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239"/>
      <c r="R89" s="239"/>
    </row>
    <row r="90" spans="1:18" ht="15.75" hidden="1" customHeight="1" x14ac:dyDescent="0.25">
      <c r="A90" s="3"/>
      <c r="B90" s="10"/>
      <c r="C90" s="8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239"/>
      <c r="R90" s="239"/>
    </row>
    <row r="91" spans="1:18" ht="15.75" hidden="1" customHeight="1" x14ac:dyDescent="0.25">
      <c r="A91" s="3"/>
      <c r="B91" s="10"/>
      <c r="C91" s="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239"/>
      <c r="R91" s="239"/>
    </row>
    <row r="92" spans="1:18" ht="15.75" hidden="1" customHeight="1" x14ac:dyDescent="0.25">
      <c r="A92" s="3"/>
      <c r="B92" s="10"/>
      <c r="C92" s="8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239"/>
      <c r="R92" s="239"/>
    </row>
    <row r="93" spans="1:18" ht="15.75" hidden="1" customHeight="1" x14ac:dyDescent="0.25">
      <c r="A93" s="3"/>
      <c r="B93" s="10"/>
      <c r="C93" s="8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239"/>
      <c r="R93" s="239"/>
    </row>
    <row r="94" spans="1:18" ht="15.75" hidden="1" customHeight="1" x14ac:dyDescent="0.25">
      <c r="A94" s="3"/>
      <c r="B94" s="10"/>
      <c r="C94" s="8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239"/>
      <c r="R94" s="239"/>
    </row>
    <row r="95" spans="1:18" ht="15.75" hidden="1" customHeight="1" x14ac:dyDescent="0.25">
      <c r="A95" s="3"/>
      <c r="B95" s="10"/>
      <c r="C95" s="8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239"/>
      <c r="R95" s="239"/>
    </row>
    <row r="96" spans="1:18" ht="15.75" hidden="1" customHeight="1" x14ac:dyDescent="0.25">
      <c r="A96" s="3"/>
      <c r="B96" s="10"/>
      <c r="C96" s="8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239"/>
      <c r="R96" s="239"/>
    </row>
    <row r="97" spans="1:18" ht="15.75" hidden="1" customHeight="1" x14ac:dyDescent="0.25">
      <c r="A97" s="3"/>
      <c r="B97" s="10"/>
      <c r="C97" s="8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239"/>
      <c r="R97" s="239"/>
    </row>
    <row r="98" spans="1:18" ht="15.75" hidden="1" customHeight="1" x14ac:dyDescent="0.25">
      <c r="A98" s="3"/>
      <c r="B98" s="10"/>
      <c r="C98" s="8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239"/>
      <c r="R98" s="239"/>
    </row>
    <row r="99" spans="1:18" ht="15.75" hidden="1" customHeight="1" x14ac:dyDescent="0.25">
      <c r="A99" s="3"/>
      <c r="B99" s="10"/>
      <c r="C99" s="8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239"/>
      <c r="R99" s="239"/>
    </row>
    <row r="100" spans="1:18" ht="15.75" hidden="1" customHeight="1" x14ac:dyDescent="0.25">
      <c r="A100" s="3"/>
      <c r="B100" s="10"/>
      <c r="C100" s="8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239"/>
      <c r="R100" s="239"/>
    </row>
    <row r="101" spans="1:18" ht="15.75" hidden="1" customHeight="1" x14ac:dyDescent="0.25">
      <c r="A101" s="3"/>
      <c r="B101" s="10"/>
      <c r="C101" s="8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239"/>
      <c r="R101" s="239"/>
    </row>
    <row r="102" spans="1:18" ht="15.75" hidden="1" customHeight="1" x14ac:dyDescent="0.25">
      <c r="A102" s="3"/>
      <c r="B102" s="10"/>
      <c r="C102" s="8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239"/>
      <c r="R102" s="239"/>
    </row>
    <row r="103" spans="1:18" ht="15.75" hidden="1" customHeight="1" x14ac:dyDescent="0.25">
      <c r="A103" s="3"/>
      <c r="B103" s="10"/>
      <c r="C103" s="8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239"/>
      <c r="R103" s="239"/>
    </row>
    <row r="104" spans="1:18" ht="15.75" hidden="1" customHeight="1" x14ac:dyDescent="0.25">
      <c r="A104" s="3"/>
      <c r="B104" s="10"/>
      <c r="C104" s="8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239"/>
      <c r="R104" s="239"/>
    </row>
    <row r="105" spans="1:18" ht="15.75" hidden="1" customHeight="1" x14ac:dyDescent="0.25">
      <c r="A105" s="3"/>
      <c r="B105" s="10"/>
      <c r="C105" s="8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239"/>
      <c r="R105" s="239"/>
    </row>
    <row r="106" spans="1:18" ht="15.75" hidden="1" customHeight="1" x14ac:dyDescent="0.25">
      <c r="A106" s="3"/>
      <c r="B106" s="10"/>
      <c r="C106" s="8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239"/>
      <c r="R106" s="239"/>
    </row>
    <row r="107" spans="1:18" ht="15.75" hidden="1" customHeight="1" x14ac:dyDescent="0.25">
      <c r="A107" s="3"/>
      <c r="B107" s="10"/>
      <c r="C107" s="8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239"/>
      <c r="R107" s="239"/>
    </row>
    <row r="108" spans="1:18" ht="15.75" hidden="1" customHeight="1" x14ac:dyDescent="0.25">
      <c r="A108" s="3"/>
      <c r="B108" s="10"/>
      <c r="C108" s="8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239"/>
      <c r="R108" s="239"/>
    </row>
    <row r="109" spans="1:18" ht="15.75" hidden="1" customHeight="1" x14ac:dyDescent="0.25">
      <c r="A109" s="3"/>
      <c r="B109" s="10"/>
      <c r="C109" s="8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239"/>
      <c r="R109" s="239"/>
    </row>
    <row r="110" spans="1:18" ht="15.75" hidden="1" customHeight="1" x14ac:dyDescent="0.25">
      <c r="A110" s="3"/>
      <c r="B110" s="10"/>
      <c r="C110" s="8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239"/>
      <c r="R110" s="239"/>
    </row>
    <row r="111" spans="1:18" ht="15.75" hidden="1" customHeight="1" x14ac:dyDescent="0.25">
      <c r="A111" s="3"/>
      <c r="B111" s="10"/>
      <c r="C111" s="8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239"/>
      <c r="R111" s="239"/>
    </row>
    <row r="112" spans="1:18" ht="15.75" hidden="1" customHeight="1" x14ac:dyDescent="0.25">
      <c r="A112" s="3"/>
      <c r="B112" s="10"/>
      <c r="C112" s="8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239"/>
      <c r="R112" s="239"/>
    </row>
    <row r="113" spans="1:18" ht="15.75" hidden="1" customHeight="1" x14ac:dyDescent="0.25">
      <c r="A113" s="3"/>
      <c r="B113" s="10"/>
      <c r="C113" s="8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239"/>
      <c r="R113" s="239"/>
    </row>
    <row r="114" spans="1:18" ht="15.75" hidden="1" customHeight="1" x14ac:dyDescent="0.25">
      <c r="A114" s="3"/>
      <c r="B114" s="10"/>
      <c r="C114" s="8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239"/>
      <c r="R114" s="239"/>
    </row>
    <row r="115" spans="1:18" ht="15.75" hidden="1" customHeight="1" x14ac:dyDescent="0.25">
      <c r="A115" s="3"/>
      <c r="B115" s="10"/>
      <c r="C115" s="8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239"/>
      <c r="R115" s="239"/>
    </row>
    <row r="116" spans="1:18" ht="15.75" hidden="1" customHeight="1" x14ac:dyDescent="0.25">
      <c r="A116" s="3"/>
      <c r="B116" s="10"/>
      <c r="C116" s="8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239"/>
      <c r="R116" s="239"/>
    </row>
    <row r="117" spans="1:18" ht="15.75" hidden="1" customHeight="1" x14ac:dyDescent="0.25">
      <c r="A117" s="3"/>
      <c r="B117" s="10"/>
      <c r="C117" s="8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239"/>
      <c r="R117" s="239"/>
    </row>
    <row r="118" spans="1:18" ht="15.75" hidden="1" customHeight="1" x14ac:dyDescent="0.25">
      <c r="A118" s="3"/>
      <c r="B118" s="10"/>
      <c r="C118" s="8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239"/>
      <c r="R118" s="239"/>
    </row>
    <row r="119" spans="1:18" ht="15.75" hidden="1" customHeight="1" x14ac:dyDescent="0.25">
      <c r="A119" s="3"/>
      <c r="B119" s="10"/>
      <c r="C119" s="8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239"/>
      <c r="R119" s="239"/>
    </row>
    <row r="120" spans="1:18" ht="15.75" hidden="1" customHeight="1" x14ac:dyDescent="0.25">
      <c r="A120" s="3"/>
      <c r="B120" s="10"/>
      <c r="C120" s="8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239"/>
      <c r="R120" s="239"/>
    </row>
    <row r="121" spans="1:18" ht="15.75" hidden="1" customHeight="1" x14ac:dyDescent="0.25">
      <c r="A121" s="3"/>
      <c r="B121" s="10"/>
      <c r="C121" s="8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239"/>
      <c r="R121" s="239"/>
    </row>
    <row r="122" spans="1:18" ht="15.75" hidden="1" customHeight="1" x14ac:dyDescent="0.25">
      <c r="A122" s="3"/>
      <c r="B122" s="10"/>
      <c r="C122" s="8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239"/>
      <c r="R122" s="239"/>
    </row>
    <row r="123" spans="1:18" ht="15.75" hidden="1" customHeight="1" x14ac:dyDescent="0.25">
      <c r="A123" s="3"/>
      <c r="B123" s="10"/>
      <c r="C123" s="8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239"/>
      <c r="R123" s="239"/>
    </row>
    <row r="124" spans="1:18" ht="15.75" hidden="1" customHeight="1" x14ac:dyDescent="0.25">
      <c r="A124" s="3"/>
      <c r="B124" s="10"/>
      <c r="C124" s="8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239"/>
      <c r="R124" s="239"/>
    </row>
    <row r="125" spans="1:18" ht="15.75" hidden="1" customHeight="1" x14ac:dyDescent="0.25">
      <c r="A125" s="3"/>
      <c r="B125" s="10"/>
      <c r="C125" s="8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239"/>
      <c r="R125" s="239"/>
    </row>
    <row r="126" spans="1:18" ht="15.75" hidden="1" customHeight="1" x14ac:dyDescent="0.25">
      <c r="A126" s="3"/>
      <c r="B126" s="10"/>
      <c r="C126" s="8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239"/>
      <c r="R126" s="239"/>
    </row>
    <row r="127" spans="1:18" ht="15.75" hidden="1" customHeight="1" x14ac:dyDescent="0.25">
      <c r="A127" s="3"/>
      <c r="B127" s="10"/>
      <c r="C127" s="8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239"/>
      <c r="R127" s="239"/>
    </row>
    <row r="128" spans="1:18" ht="15.75" hidden="1" customHeight="1" x14ac:dyDescent="0.25">
      <c r="A128" s="3"/>
      <c r="B128" s="10"/>
      <c r="C128" s="8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239"/>
      <c r="R128" s="239"/>
    </row>
    <row r="129" spans="1:18" ht="15.75" hidden="1" customHeight="1" x14ac:dyDescent="0.25">
      <c r="A129" s="3"/>
      <c r="B129" s="10"/>
      <c r="C129" s="8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239"/>
      <c r="R129" s="239"/>
    </row>
    <row r="130" spans="1:18" ht="15.75" hidden="1" customHeight="1" x14ac:dyDescent="0.25">
      <c r="A130" s="3"/>
      <c r="B130" s="10"/>
      <c r="C130" s="8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239"/>
      <c r="R130" s="239"/>
    </row>
    <row r="131" spans="1:18" ht="15.75" hidden="1" customHeight="1" x14ac:dyDescent="0.25">
      <c r="A131" s="3"/>
      <c r="B131" s="10"/>
      <c r="C131" s="8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239"/>
      <c r="R131" s="239"/>
    </row>
    <row r="132" spans="1:18" ht="15.75" hidden="1" customHeight="1" x14ac:dyDescent="0.25">
      <c r="A132" s="3"/>
      <c r="B132" s="10"/>
      <c r="C132" s="8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239"/>
      <c r="R132" s="239"/>
    </row>
    <row r="133" spans="1:18" ht="15.75" hidden="1" customHeight="1" x14ac:dyDescent="0.25">
      <c r="A133" s="3"/>
      <c r="B133" s="10"/>
      <c r="C133" s="8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239"/>
      <c r="R133" s="239"/>
    </row>
    <row r="134" spans="1:18" ht="15.75" hidden="1" customHeight="1" x14ac:dyDescent="0.25">
      <c r="A134" s="3"/>
      <c r="B134" s="10"/>
      <c r="C134" s="8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239"/>
      <c r="R134" s="239"/>
    </row>
    <row r="135" spans="1:18" ht="15.75" hidden="1" customHeight="1" x14ac:dyDescent="0.25">
      <c r="A135" s="3"/>
      <c r="B135" s="10"/>
      <c r="C135" s="8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239"/>
      <c r="R135" s="239"/>
    </row>
    <row r="136" spans="1:18" ht="15.75" hidden="1" customHeight="1" x14ac:dyDescent="0.25">
      <c r="A136" s="3"/>
      <c r="B136" s="10"/>
      <c r="C136" s="8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239"/>
      <c r="R136" s="239"/>
    </row>
    <row r="137" spans="1:18" ht="15.75" hidden="1" customHeight="1" x14ac:dyDescent="0.25">
      <c r="A137" s="3"/>
      <c r="B137" s="10"/>
      <c r="C137" s="8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239"/>
      <c r="R137" s="239"/>
    </row>
    <row r="138" spans="1:18" ht="15.75" hidden="1" customHeight="1" x14ac:dyDescent="0.25">
      <c r="A138" s="3"/>
      <c r="B138" s="10"/>
      <c r="C138" s="8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239"/>
      <c r="R138" s="239"/>
    </row>
    <row r="139" spans="1:18" ht="15.75" hidden="1" customHeight="1" x14ac:dyDescent="0.25">
      <c r="A139" s="3"/>
      <c r="B139" s="10"/>
      <c r="C139" s="8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239"/>
      <c r="R139" s="239"/>
    </row>
    <row r="140" spans="1:18" ht="15.75" hidden="1" customHeight="1" x14ac:dyDescent="0.25">
      <c r="A140" s="3"/>
      <c r="B140" s="10"/>
      <c r="C140" s="8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239"/>
      <c r="R140" s="239"/>
    </row>
    <row r="141" spans="1:18" ht="15.75" hidden="1" customHeight="1" x14ac:dyDescent="0.25">
      <c r="A141" s="3"/>
      <c r="B141" s="10"/>
      <c r="C141" s="8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239"/>
      <c r="R141" s="239"/>
    </row>
    <row r="142" spans="1:18" ht="15.75" hidden="1" customHeight="1" x14ac:dyDescent="0.25">
      <c r="A142" s="3"/>
      <c r="B142" s="10"/>
      <c r="C142" s="8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239"/>
      <c r="R142" s="239"/>
    </row>
    <row r="143" spans="1:18" ht="15.75" hidden="1" customHeight="1" x14ac:dyDescent="0.25">
      <c r="A143" s="3"/>
      <c r="B143" s="10"/>
      <c r="C143" s="8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239"/>
      <c r="R143" s="239"/>
    </row>
    <row r="144" spans="1:18" ht="15.75" hidden="1" customHeight="1" x14ac:dyDescent="0.25">
      <c r="A144" s="3"/>
      <c r="B144" s="10"/>
      <c r="C144" s="8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239"/>
      <c r="R144" s="239"/>
    </row>
    <row r="145" spans="1:18" ht="15.75" hidden="1" customHeight="1" x14ac:dyDescent="0.25">
      <c r="A145" s="3"/>
      <c r="B145" s="10"/>
      <c r="C145" s="8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239"/>
      <c r="R145" s="239"/>
    </row>
    <row r="146" spans="1:18" ht="15.75" hidden="1" customHeight="1" x14ac:dyDescent="0.25">
      <c r="A146" s="3"/>
      <c r="B146" s="10"/>
      <c r="C146" s="8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239"/>
      <c r="R146" s="239"/>
    </row>
    <row r="147" spans="1:18" ht="15.75" hidden="1" customHeight="1" x14ac:dyDescent="0.25">
      <c r="A147" s="3"/>
      <c r="B147" s="10"/>
      <c r="C147" s="8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239"/>
      <c r="R147" s="239"/>
    </row>
    <row r="148" spans="1:18" ht="15.75" hidden="1" customHeight="1" x14ac:dyDescent="0.25">
      <c r="A148" s="3"/>
      <c r="B148" s="10"/>
      <c r="C148" s="8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239"/>
      <c r="R148" s="239"/>
    </row>
    <row r="149" spans="1:18" ht="15.75" hidden="1" customHeight="1" x14ac:dyDescent="0.25">
      <c r="A149" s="3"/>
      <c r="B149" s="10"/>
      <c r="C149" s="8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239"/>
      <c r="R149" s="239"/>
    </row>
    <row r="150" spans="1:18" ht="15.75" hidden="1" customHeight="1" x14ac:dyDescent="0.25">
      <c r="A150" s="3"/>
      <c r="B150" s="10"/>
      <c r="C150" s="8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239"/>
      <c r="R150" s="239"/>
    </row>
    <row r="151" spans="1:18" ht="15.75" hidden="1" customHeight="1" x14ac:dyDescent="0.25">
      <c r="A151" s="3"/>
      <c r="B151" s="10"/>
      <c r="C151" s="8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239"/>
      <c r="R151" s="239"/>
    </row>
    <row r="152" spans="1:18" ht="15.75" hidden="1" customHeight="1" x14ac:dyDescent="0.25">
      <c r="A152" s="3"/>
      <c r="B152" s="10"/>
      <c r="C152" s="8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239"/>
      <c r="R152" s="239"/>
    </row>
    <row r="153" spans="1:18" ht="15.75" hidden="1" customHeight="1" x14ac:dyDescent="0.25">
      <c r="A153" s="3"/>
      <c r="B153" s="10"/>
      <c r="C153" s="8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239"/>
      <c r="R153" s="239"/>
    </row>
    <row r="154" spans="1:18" ht="15.75" hidden="1" customHeight="1" x14ac:dyDescent="0.25">
      <c r="A154" s="3"/>
      <c r="B154" s="10"/>
      <c r="C154" s="8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239"/>
      <c r="R154" s="239"/>
    </row>
    <row r="155" spans="1:18" ht="15.75" hidden="1" customHeight="1" x14ac:dyDescent="0.25">
      <c r="A155" s="3"/>
      <c r="B155" s="10"/>
      <c r="C155" s="8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239"/>
      <c r="R155" s="239"/>
    </row>
    <row r="156" spans="1:18" ht="15.75" hidden="1" customHeight="1" x14ac:dyDescent="0.25">
      <c r="A156" s="3"/>
      <c r="B156" s="10"/>
      <c r="C156" s="8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239"/>
      <c r="R156" s="239"/>
    </row>
    <row r="157" spans="1:18" ht="15.75" hidden="1" customHeight="1" x14ac:dyDescent="0.25">
      <c r="A157" s="3"/>
      <c r="B157" s="10"/>
      <c r="C157" s="8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239"/>
      <c r="R157" s="239"/>
    </row>
    <row r="158" spans="1:18" ht="15.75" hidden="1" customHeight="1" x14ac:dyDescent="0.25">
      <c r="A158" s="3"/>
      <c r="B158" s="10"/>
      <c r="C158" s="8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239"/>
      <c r="R158" s="239"/>
    </row>
    <row r="159" spans="1:18" ht="15.75" hidden="1" customHeight="1" x14ac:dyDescent="0.25">
      <c r="A159" s="3"/>
      <c r="B159" s="10"/>
      <c r="C159" s="8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239"/>
      <c r="R159" s="239"/>
    </row>
    <row r="160" spans="1:18" ht="15.75" hidden="1" customHeight="1" x14ac:dyDescent="0.25">
      <c r="A160" s="3"/>
      <c r="B160" s="10"/>
      <c r="C160" s="8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239"/>
      <c r="R160" s="239"/>
    </row>
    <row r="161" spans="1:18" ht="15.75" hidden="1" customHeight="1" x14ac:dyDescent="0.25">
      <c r="A161" s="3"/>
      <c r="B161" s="10"/>
      <c r="C161" s="8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239"/>
      <c r="R161" s="239"/>
    </row>
    <row r="162" spans="1:18" ht="15.75" hidden="1" customHeight="1" x14ac:dyDescent="0.25">
      <c r="A162" s="3"/>
      <c r="B162" s="10"/>
      <c r="C162" s="8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239"/>
      <c r="R162" s="239"/>
    </row>
    <row r="163" spans="1:18" ht="15.75" hidden="1" customHeight="1" x14ac:dyDescent="0.25">
      <c r="A163" s="3"/>
      <c r="B163" s="10"/>
      <c r="C163" s="8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239"/>
      <c r="R163" s="239"/>
    </row>
    <row r="164" spans="1:18" ht="15.75" hidden="1" customHeight="1" x14ac:dyDescent="0.25">
      <c r="A164" s="3"/>
      <c r="B164" s="10"/>
      <c r="C164" s="8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239"/>
      <c r="R164" s="239"/>
    </row>
    <row r="165" spans="1:18" ht="15.75" hidden="1" customHeight="1" x14ac:dyDescent="0.25">
      <c r="A165" s="3"/>
      <c r="B165" s="10"/>
      <c r="C165" s="8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239"/>
      <c r="R165" s="239"/>
    </row>
    <row r="166" spans="1:18" ht="15.75" hidden="1" customHeight="1" x14ac:dyDescent="0.25">
      <c r="A166" s="3"/>
      <c r="B166" s="10"/>
      <c r="C166" s="8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239"/>
      <c r="R166" s="239"/>
    </row>
    <row r="167" spans="1:18" ht="15.75" hidden="1" customHeight="1" x14ac:dyDescent="0.25">
      <c r="A167" s="3"/>
      <c r="B167" s="10"/>
      <c r="C167" s="8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239"/>
      <c r="R167" s="239"/>
    </row>
    <row r="168" spans="1:18" ht="15.75" hidden="1" customHeight="1" x14ac:dyDescent="0.25">
      <c r="A168" s="3"/>
      <c r="B168" s="10"/>
      <c r="C168" s="8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239"/>
      <c r="R168" s="239"/>
    </row>
    <row r="169" spans="1:18" ht="15.75" hidden="1" customHeight="1" x14ac:dyDescent="0.25">
      <c r="A169" s="3"/>
      <c r="B169" s="10"/>
      <c r="C169" s="8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239"/>
      <c r="R169" s="239"/>
    </row>
    <row r="170" spans="1:18" ht="15.75" hidden="1" customHeight="1" x14ac:dyDescent="0.25">
      <c r="A170" s="3"/>
      <c r="B170" s="10"/>
      <c r="C170" s="8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239"/>
      <c r="R170" s="239"/>
    </row>
    <row r="171" spans="1:18" ht="15.75" hidden="1" customHeight="1" x14ac:dyDescent="0.25">
      <c r="A171" s="3"/>
      <c r="B171" s="10"/>
      <c r="C171" s="8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239"/>
      <c r="R171" s="239"/>
    </row>
    <row r="172" spans="1:18" ht="15.75" hidden="1" customHeight="1" x14ac:dyDescent="0.25">
      <c r="A172" s="3"/>
      <c r="B172" s="10"/>
      <c r="C172" s="8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239"/>
      <c r="R172" s="239"/>
    </row>
    <row r="173" spans="1:18" ht="15.75" hidden="1" customHeight="1" x14ac:dyDescent="0.25">
      <c r="A173" s="3"/>
      <c r="B173" s="10"/>
      <c r="C173" s="8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239"/>
      <c r="R173" s="239"/>
    </row>
    <row r="174" spans="1:18" ht="15.75" hidden="1" customHeight="1" x14ac:dyDescent="0.25">
      <c r="A174" s="3"/>
      <c r="B174" s="10"/>
      <c r="C174" s="8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239"/>
      <c r="R174" s="239"/>
    </row>
    <row r="175" spans="1:18" ht="15.75" hidden="1" customHeight="1" x14ac:dyDescent="0.25">
      <c r="A175" s="3"/>
      <c r="B175" s="10"/>
      <c r="C175" s="8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239"/>
      <c r="R175" s="239"/>
    </row>
    <row r="176" spans="1:18" ht="15.75" hidden="1" customHeight="1" x14ac:dyDescent="0.25">
      <c r="A176" s="3"/>
      <c r="B176" s="10"/>
      <c r="C176" s="8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239"/>
      <c r="R176" s="239"/>
    </row>
    <row r="177" spans="1:18" ht="15.75" hidden="1" customHeight="1" x14ac:dyDescent="0.25">
      <c r="A177" s="3"/>
      <c r="B177" s="10"/>
      <c r="C177" s="8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239"/>
      <c r="R177" s="239"/>
    </row>
    <row r="178" spans="1:18" ht="15.75" hidden="1" customHeight="1" x14ac:dyDescent="0.25">
      <c r="A178" s="3"/>
      <c r="B178" s="10"/>
      <c r="C178" s="8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239"/>
      <c r="R178" s="239"/>
    </row>
    <row r="179" spans="1:18" ht="15.75" hidden="1" customHeight="1" x14ac:dyDescent="0.25">
      <c r="A179" s="3"/>
      <c r="B179" s="10"/>
      <c r="C179" s="8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239"/>
      <c r="R179" s="239"/>
    </row>
    <row r="180" spans="1:18" ht="15.75" hidden="1" customHeight="1" x14ac:dyDescent="0.25">
      <c r="A180" s="3"/>
      <c r="B180" s="10"/>
      <c r="C180" s="8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239"/>
      <c r="R180" s="239"/>
    </row>
    <row r="181" spans="1:18" ht="15.75" hidden="1" customHeight="1" x14ac:dyDescent="0.25">
      <c r="A181" s="3"/>
      <c r="B181" s="10"/>
      <c r="C181" s="8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239"/>
      <c r="R181" s="239"/>
    </row>
    <row r="182" spans="1:18" ht="15.75" hidden="1" customHeight="1" x14ac:dyDescent="0.25">
      <c r="A182" s="3"/>
      <c r="B182" s="10"/>
      <c r="C182" s="8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239"/>
      <c r="R182" s="239"/>
    </row>
    <row r="183" spans="1:18" ht="15.75" hidden="1" customHeight="1" x14ac:dyDescent="0.25">
      <c r="A183" s="3"/>
      <c r="B183" s="10"/>
      <c r="C183" s="8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239"/>
      <c r="R183" s="239"/>
    </row>
    <row r="184" spans="1:18" ht="15.75" hidden="1" customHeight="1" x14ac:dyDescent="0.25">
      <c r="A184" s="3"/>
      <c r="B184" s="10"/>
      <c r="C184" s="8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239"/>
      <c r="R184" s="239"/>
    </row>
    <row r="185" spans="1:18" ht="15.75" hidden="1" customHeight="1" x14ac:dyDescent="0.25">
      <c r="A185" s="3"/>
      <c r="B185" s="10"/>
      <c r="C185" s="8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239"/>
      <c r="R185" s="239"/>
    </row>
    <row r="186" spans="1:18" ht="15.75" hidden="1" customHeight="1" x14ac:dyDescent="0.25">
      <c r="A186" s="3"/>
      <c r="B186" s="10"/>
      <c r="C186" s="8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239"/>
      <c r="R186" s="239"/>
    </row>
    <row r="187" spans="1:18" ht="15.75" hidden="1" customHeight="1" x14ac:dyDescent="0.25">
      <c r="A187" s="3"/>
      <c r="B187" s="10"/>
      <c r="C187" s="8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239"/>
      <c r="R187" s="239"/>
    </row>
    <row r="188" spans="1:18" ht="15.75" hidden="1" customHeight="1" x14ac:dyDescent="0.25">
      <c r="A188" s="3"/>
      <c r="B188" s="10"/>
      <c r="C188" s="8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239"/>
      <c r="R188" s="239"/>
    </row>
    <row r="189" spans="1:18" ht="15.75" hidden="1" customHeight="1" x14ac:dyDescent="0.25">
      <c r="A189" s="3"/>
      <c r="B189" s="10"/>
      <c r="C189" s="8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239"/>
      <c r="R189" s="239"/>
    </row>
    <row r="190" spans="1:18" ht="15.75" hidden="1" customHeight="1" x14ac:dyDescent="0.25">
      <c r="A190" s="3"/>
      <c r="B190" s="10"/>
      <c r="C190" s="8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239"/>
      <c r="R190" s="239"/>
    </row>
    <row r="191" spans="1:18" ht="15.75" hidden="1" customHeight="1" x14ac:dyDescent="0.25">
      <c r="A191" s="3"/>
      <c r="B191" s="10"/>
      <c r="C191" s="8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239"/>
      <c r="R191" s="239"/>
    </row>
    <row r="192" spans="1:18" ht="15.75" hidden="1" customHeight="1" x14ac:dyDescent="0.25">
      <c r="A192" s="3"/>
      <c r="B192" s="10"/>
      <c r="C192" s="8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239"/>
      <c r="R192" s="239"/>
    </row>
    <row r="193" spans="1:18" ht="15.75" hidden="1" customHeight="1" x14ac:dyDescent="0.25">
      <c r="A193" s="3"/>
      <c r="B193" s="10"/>
      <c r="C193" s="8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239"/>
      <c r="R193" s="239"/>
    </row>
    <row r="194" spans="1:18" ht="15.75" hidden="1" customHeight="1" x14ac:dyDescent="0.25">
      <c r="A194" s="3"/>
      <c r="B194" s="10"/>
      <c r="C194" s="8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239"/>
      <c r="R194" s="239"/>
    </row>
    <row r="195" spans="1:18" ht="15.75" hidden="1" customHeight="1" x14ac:dyDescent="0.25">
      <c r="A195" s="3"/>
      <c r="B195" s="10"/>
      <c r="C195" s="8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239"/>
      <c r="R195" s="239"/>
    </row>
    <row r="196" spans="1:18" ht="15.75" hidden="1" customHeight="1" x14ac:dyDescent="0.25">
      <c r="A196" s="3"/>
      <c r="B196" s="10"/>
      <c r="C196" s="8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239"/>
      <c r="R196" s="239"/>
    </row>
    <row r="197" spans="1:18" ht="15.75" hidden="1" customHeight="1" x14ac:dyDescent="0.25">
      <c r="A197" s="3"/>
      <c r="B197" s="10"/>
      <c r="C197" s="8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239"/>
      <c r="R197" s="239"/>
    </row>
    <row r="198" spans="1:18" ht="15.75" hidden="1" customHeight="1" x14ac:dyDescent="0.25">
      <c r="A198" s="3"/>
      <c r="B198" s="10"/>
      <c r="C198" s="8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239"/>
      <c r="R198" s="239"/>
    </row>
    <row r="199" spans="1:18" ht="15.75" hidden="1" customHeight="1" x14ac:dyDescent="0.25">
      <c r="A199" s="3"/>
      <c r="B199" s="10"/>
      <c r="C199" s="8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239"/>
      <c r="R199" s="239"/>
    </row>
    <row r="200" spans="1:18" ht="15.75" hidden="1" customHeight="1" x14ac:dyDescent="0.25">
      <c r="A200" s="3"/>
      <c r="B200" s="10"/>
      <c r="C200" s="8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239"/>
      <c r="R200" s="239"/>
    </row>
    <row r="201" spans="1:18" ht="15.75" hidden="1" customHeight="1" x14ac:dyDescent="0.25">
      <c r="A201" s="3"/>
      <c r="B201" s="10"/>
      <c r="C201" s="8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239"/>
      <c r="R201" s="239"/>
    </row>
    <row r="202" spans="1:18" ht="15.75" hidden="1" customHeight="1" x14ac:dyDescent="0.25">
      <c r="A202" s="3"/>
      <c r="B202" s="10"/>
      <c r="C202" s="8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239"/>
      <c r="R202" s="239"/>
    </row>
    <row r="203" spans="1:18" ht="15.75" hidden="1" customHeight="1" x14ac:dyDescent="0.25">
      <c r="A203" s="3"/>
      <c r="B203" s="10"/>
      <c r="C203" s="8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239"/>
      <c r="R203" s="239"/>
    </row>
    <row r="204" spans="1:18" ht="15.75" hidden="1" customHeight="1" x14ac:dyDescent="0.25">
      <c r="A204" s="3"/>
      <c r="B204" s="10"/>
      <c r="C204" s="8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239"/>
      <c r="R204" s="239"/>
    </row>
    <row r="205" spans="1:18" ht="15.75" hidden="1" customHeight="1" x14ac:dyDescent="0.25">
      <c r="A205" s="3"/>
      <c r="B205" s="10"/>
      <c r="C205" s="8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239"/>
      <c r="R205" s="239"/>
    </row>
    <row r="206" spans="1:18" ht="15.75" hidden="1" customHeight="1" x14ac:dyDescent="0.25">
      <c r="A206" s="3"/>
      <c r="B206" s="10"/>
      <c r="C206" s="8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239"/>
      <c r="R206" s="239"/>
    </row>
    <row r="207" spans="1:18" ht="15.75" hidden="1" customHeight="1" x14ac:dyDescent="0.25">
      <c r="A207" s="3"/>
      <c r="B207" s="10"/>
      <c r="C207" s="8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239"/>
      <c r="R207" s="239"/>
    </row>
    <row r="208" spans="1:18" ht="15.75" hidden="1" customHeight="1" x14ac:dyDescent="0.25">
      <c r="A208" s="3"/>
      <c r="B208" s="10"/>
      <c r="C208" s="8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239"/>
      <c r="R208" s="239"/>
    </row>
    <row r="209" spans="1:18" ht="15.75" hidden="1" customHeight="1" x14ac:dyDescent="0.25">
      <c r="A209" s="3"/>
      <c r="B209" s="10"/>
      <c r="C209" s="8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239"/>
      <c r="R209" s="239"/>
    </row>
    <row r="210" spans="1:18" ht="15.75" hidden="1" customHeight="1" x14ac:dyDescent="0.25">
      <c r="A210" s="3"/>
      <c r="B210" s="10"/>
      <c r="C210" s="8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239"/>
      <c r="R210" s="239"/>
    </row>
    <row r="211" spans="1:18" ht="15.75" hidden="1" customHeight="1" x14ac:dyDescent="0.25">
      <c r="A211" s="3"/>
      <c r="B211" s="10"/>
      <c r="C211" s="8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239"/>
      <c r="R211" s="239"/>
    </row>
    <row r="212" spans="1:18" ht="15.75" hidden="1" customHeight="1" x14ac:dyDescent="0.25">
      <c r="A212" s="3"/>
      <c r="B212" s="10"/>
      <c r="C212" s="8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239"/>
      <c r="R212" s="239"/>
    </row>
    <row r="213" spans="1:18" ht="15.75" hidden="1" customHeight="1" x14ac:dyDescent="0.25">
      <c r="A213" s="3"/>
      <c r="B213" s="10"/>
      <c r="C213" s="8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239"/>
      <c r="R213" s="239"/>
    </row>
    <row r="214" spans="1:18" ht="15.75" hidden="1" customHeight="1" x14ac:dyDescent="0.25">
      <c r="A214" s="3"/>
      <c r="B214" s="10"/>
      <c r="C214" s="8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239"/>
      <c r="R214" s="239"/>
    </row>
    <row r="215" spans="1:18" ht="15.75" hidden="1" customHeight="1" x14ac:dyDescent="0.25">
      <c r="A215" s="3"/>
      <c r="B215" s="10"/>
      <c r="C215" s="8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239"/>
      <c r="R215" s="239"/>
    </row>
    <row r="216" spans="1:18" ht="15.75" hidden="1" customHeight="1" x14ac:dyDescent="0.25">
      <c r="A216" s="3"/>
      <c r="B216" s="10"/>
      <c r="C216" s="8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239"/>
      <c r="R216" s="239"/>
    </row>
    <row r="217" spans="1:18" ht="15.75" hidden="1" customHeight="1" x14ac:dyDescent="0.25">
      <c r="A217" s="3"/>
      <c r="B217" s="10"/>
      <c r="C217" s="8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239"/>
      <c r="R217" s="239"/>
    </row>
    <row r="218" spans="1:18" ht="15.75" hidden="1" customHeight="1" x14ac:dyDescent="0.25">
      <c r="A218" s="3"/>
      <c r="B218" s="10"/>
      <c r="C218" s="8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239"/>
      <c r="R218" s="239"/>
    </row>
    <row r="219" spans="1:18" ht="15.75" hidden="1" customHeight="1" x14ac:dyDescent="0.25">
      <c r="A219" s="3"/>
      <c r="B219" s="10"/>
      <c r="C219" s="8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239"/>
      <c r="R219" s="239"/>
    </row>
    <row r="220" spans="1:18" ht="15.75" hidden="1" customHeight="1" x14ac:dyDescent="0.25">
      <c r="A220" s="3"/>
      <c r="B220" s="10"/>
      <c r="C220" s="8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239"/>
      <c r="R220" s="239"/>
    </row>
    <row r="221" spans="1:18" ht="15.75" hidden="1" customHeight="1" x14ac:dyDescent="0.25">
      <c r="A221" s="3"/>
      <c r="B221" s="10"/>
      <c r="C221" s="8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239"/>
      <c r="R221" s="239"/>
    </row>
    <row r="222" spans="1:18" ht="15.75" hidden="1" customHeight="1" x14ac:dyDescent="0.25">
      <c r="A222" s="3"/>
      <c r="B222" s="10"/>
      <c r="C222" s="8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239"/>
      <c r="R222" s="239"/>
    </row>
    <row r="223" spans="1:18" ht="15.75" hidden="1" customHeight="1" x14ac:dyDescent="0.25">
      <c r="A223" s="3"/>
      <c r="B223" s="10"/>
      <c r="C223" s="8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239"/>
      <c r="R223" s="239"/>
    </row>
    <row r="224" spans="1:18" ht="15.75" hidden="1" customHeight="1" x14ac:dyDescent="0.25">
      <c r="A224" s="3"/>
      <c r="B224" s="10"/>
      <c r="C224" s="8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239"/>
      <c r="R224" s="239"/>
    </row>
    <row r="225" spans="1:18" ht="15.75" hidden="1" customHeight="1" x14ac:dyDescent="0.25">
      <c r="A225" s="3"/>
      <c r="B225" s="10"/>
      <c r="C225" s="8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239"/>
      <c r="R225" s="239"/>
    </row>
    <row r="226" spans="1:18" ht="15.75" hidden="1" customHeight="1" x14ac:dyDescent="0.25">
      <c r="A226" s="3"/>
      <c r="B226" s="10"/>
      <c r="C226" s="8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239"/>
      <c r="R226" s="239"/>
    </row>
    <row r="227" spans="1:18" ht="15.75" hidden="1" customHeight="1" x14ac:dyDescent="0.25">
      <c r="A227" s="3"/>
      <c r="B227" s="10"/>
      <c r="C227" s="8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239"/>
      <c r="R227" s="239"/>
    </row>
    <row r="228" spans="1:18" ht="15.75" hidden="1" customHeight="1" x14ac:dyDescent="0.25">
      <c r="A228" s="3"/>
      <c r="B228" s="10"/>
      <c r="C228" s="8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239"/>
      <c r="R228" s="239"/>
    </row>
    <row r="229" spans="1:18" ht="15.75" hidden="1" customHeight="1" x14ac:dyDescent="0.25">
      <c r="A229" s="3"/>
      <c r="B229" s="10"/>
      <c r="C229" s="8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239"/>
      <c r="R229" s="239"/>
    </row>
    <row r="230" spans="1:18" ht="15.75" hidden="1" customHeight="1" x14ac:dyDescent="0.25">
      <c r="A230" s="3"/>
      <c r="B230" s="10"/>
      <c r="C230" s="8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239"/>
      <c r="R230" s="239"/>
    </row>
    <row r="231" spans="1:18" ht="15.75" hidden="1" customHeight="1" x14ac:dyDescent="0.25">
      <c r="A231" s="3"/>
      <c r="B231" s="10"/>
      <c r="C231" s="8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239"/>
      <c r="R231" s="239"/>
    </row>
    <row r="232" spans="1:18" ht="15.75" hidden="1" customHeight="1" x14ac:dyDescent="0.25">
      <c r="A232" s="3"/>
      <c r="B232" s="10"/>
      <c r="C232" s="8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239"/>
      <c r="R232" s="239"/>
    </row>
    <row r="233" spans="1:18" ht="15.75" hidden="1" customHeight="1" x14ac:dyDescent="0.25">
      <c r="A233" s="3"/>
      <c r="B233" s="10"/>
      <c r="C233" s="8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239"/>
      <c r="R233" s="239"/>
    </row>
    <row r="234" spans="1:18" ht="15.75" hidden="1" customHeight="1" x14ac:dyDescent="0.25">
      <c r="A234" s="3"/>
      <c r="B234" s="10"/>
      <c r="C234" s="8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239"/>
      <c r="R234" s="239"/>
    </row>
    <row r="235" spans="1:18" ht="15.75" hidden="1" customHeight="1" x14ac:dyDescent="0.25">
      <c r="A235" s="3"/>
      <c r="B235" s="10"/>
      <c r="C235" s="8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239"/>
      <c r="R235" s="239"/>
    </row>
    <row r="236" spans="1:18" ht="15.75" hidden="1" customHeight="1" x14ac:dyDescent="0.25">
      <c r="A236" s="3"/>
      <c r="B236" s="10"/>
      <c r="C236" s="8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239"/>
      <c r="R236" s="239"/>
    </row>
    <row r="237" spans="1:18" ht="15.75" hidden="1" customHeight="1" x14ac:dyDescent="0.25">
      <c r="A237" s="3"/>
      <c r="B237" s="10"/>
      <c r="C237" s="8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239"/>
      <c r="R237" s="239"/>
    </row>
    <row r="238" spans="1:18" ht="15.75" hidden="1" customHeight="1" x14ac:dyDescent="0.25">
      <c r="A238" s="3"/>
      <c r="B238" s="10"/>
      <c r="C238" s="8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239"/>
      <c r="R238" s="239"/>
    </row>
    <row r="239" spans="1:18" ht="15.75" hidden="1" customHeight="1" x14ac:dyDescent="0.25">
      <c r="A239" s="3"/>
      <c r="B239" s="10"/>
      <c r="C239" s="8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239"/>
      <c r="R239" s="239"/>
    </row>
    <row r="240" spans="1:18" ht="15.75" hidden="1" customHeight="1" x14ac:dyDescent="0.25">
      <c r="A240" s="3"/>
      <c r="B240" s="10"/>
      <c r="C240" s="8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239"/>
      <c r="R240" s="239"/>
    </row>
    <row r="241" spans="1:18" ht="15.75" hidden="1" customHeight="1" x14ac:dyDescent="0.25">
      <c r="A241" s="3"/>
      <c r="B241" s="10"/>
      <c r="C241" s="8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239"/>
      <c r="R241" s="239"/>
    </row>
    <row r="242" spans="1:18" ht="15.75" hidden="1" customHeight="1" x14ac:dyDescent="0.25">
      <c r="A242" s="3"/>
      <c r="B242" s="10"/>
      <c r="C242" s="8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239"/>
      <c r="R242" s="239"/>
    </row>
    <row r="243" spans="1:18" ht="15.75" hidden="1" customHeight="1" x14ac:dyDescent="0.25">
      <c r="A243" s="3"/>
      <c r="B243" s="10"/>
      <c r="C243" s="8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239"/>
      <c r="R243" s="239"/>
    </row>
    <row r="244" spans="1:18" ht="15.75" hidden="1" customHeight="1" x14ac:dyDescent="0.25">
      <c r="A244" s="3"/>
      <c r="B244" s="10"/>
      <c r="C244" s="8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239"/>
      <c r="R244" s="239"/>
    </row>
    <row r="245" spans="1:18" ht="15.75" hidden="1" customHeight="1" x14ac:dyDescent="0.25">
      <c r="A245" s="3"/>
      <c r="B245" s="10"/>
      <c r="C245" s="8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239"/>
      <c r="R245" s="239"/>
    </row>
    <row r="246" spans="1:18" ht="15.75" hidden="1" customHeight="1" x14ac:dyDescent="0.25">
      <c r="A246" s="3"/>
      <c r="B246" s="10"/>
      <c r="C246" s="8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239"/>
      <c r="R246" s="239"/>
    </row>
    <row r="247" spans="1:18" ht="15.75" hidden="1" customHeight="1" x14ac:dyDescent="0.25">
      <c r="A247" s="3"/>
      <c r="B247" s="10"/>
      <c r="C247" s="8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239"/>
      <c r="R247" s="239"/>
    </row>
    <row r="248" spans="1:18" ht="15.75" hidden="1" customHeight="1" x14ac:dyDescent="0.25">
      <c r="A248" s="3"/>
      <c r="B248" s="10"/>
      <c r="C248" s="8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239"/>
      <c r="R248" s="239"/>
    </row>
    <row r="249" spans="1:18" ht="15.75" hidden="1" customHeight="1" x14ac:dyDescent="0.25">
      <c r="A249" s="3"/>
      <c r="B249" s="10"/>
      <c r="C249" s="8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239"/>
      <c r="R249" s="239"/>
    </row>
    <row r="250" spans="1:18" ht="15.75" hidden="1" customHeight="1" x14ac:dyDescent="0.25">
      <c r="A250" s="3"/>
      <c r="B250" s="10"/>
      <c r="C250" s="8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239"/>
      <c r="R250" s="239"/>
    </row>
    <row r="251" spans="1:18" ht="15.75" hidden="1" customHeight="1" x14ac:dyDescent="0.25">
      <c r="A251" s="3"/>
      <c r="B251" s="10"/>
      <c r="C251" s="8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239"/>
      <c r="R251" s="239"/>
    </row>
    <row r="252" spans="1:18" ht="15.75" hidden="1" customHeight="1" x14ac:dyDescent="0.25">
      <c r="A252" s="3"/>
      <c r="B252" s="10"/>
      <c r="C252" s="8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239"/>
      <c r="R252" s="239"/>
    </row>
    <row r="253" spans="1:18" ht="15.75" hidden="1" customHeight="1" x14ac:dyDescent="0.25">
      <c r="A253" s="3"/>
      <c r="B253" s="10"/>
      <c r="C253" s="8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239"/>
      <c r="R253" s="239"/>
    </row>
    <row r="254" spans="1:18" ht="15.75" hidden="1" customHeight="1" x14ac:dyDescent="0.25">
      <c r="A254" s="3"/>
      <c r="B254" s="10"/>
      <c r="C254" s="8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239"/>
      <c r="R254" s="239"/>
    </row>
    <row r="255" spans="1:18" ht="15.75" hidden="1" customHeight="1" x14ac:dyDescent="0.25">
      <c r="A255" s="3"/>
      <c r="B255" s="10"/>
      <c r="C255" s="8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239"/>
      <c r="R255" s="239"/>
    </row>
    <row r="256" spans="1:18" ht="15.75" hidden="1" customHeight="1" x14ac:dyDescent="0.25">
      <c r="A256" s="3"/>
      <c r="B256" s="10"/>
      <c r="C256" s="8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239"/>
      <c r="R256" s="239"/>
    </row>
    <row r="257" spans="1:18" ht="15.75" hidden="1" customHeight="1" x14ac:dyDescent="0.25">
      <c r="A257" s="3"/>
      <c r="B257" s="10"/>
      <c r="C257" s="8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239"/>
      <c r="R257" s="239"/>
    </row>
    <row r="258" spans="1:18" ht="15.75" hidden="1" customHeight="1" x14ac:dyDescent="0.25">
      <c r="A258" s="3"/>
      <c r="B258" s="10"/>
      <c r="C258" s="8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239"/>
      <c r="R258" s="239"/>
    </row>
    <row r="259" spans="1:18" ht="15.75" hidden="1" customHeight="1" x14ac:dyDescent="0.25">
      <c r="A259" s="3"/>
      <c r="B259" s="10"/>
      <c r="C259" s="8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239"/>
      <c r="R259" s="239"/>
    </row>
    <row r="260" spans="1:18" ht="15.75" hidden="1" customHeight="1" x14ac:dyDescent="0.25">
      <c r="A260" s="3"/>
      <c r="B260" s="10"/>
      <c r="C260" s="8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239"/>
      <c r="R260" s="239"/>
    </row>
    <row r="261" spans="1:18" ht="15.75" hidden="1" customHeight="1" x14ac:dyDescent="0.25">
      <c r="A261" s="3"/>
      <c r="B261" s="10"/>
      <c r="C261" s="8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239"/>
      <c r="R261" s="239"/>
    </row>
    <row r="262" spans="1:18" ht="15.75" hidden="1" customHeight="1" x14ac:dyDescent="0.25">
      <c r="A262" s="3"/>
      <c r="B262" s="10"/>
      <c r="C262" s="8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239"/>
      <c r="R262" s="239"/>
    </row>
    <row r="263" spans="1:18" ht="15.75" hidden="1" customHeight="1" x14ac:dyDescent="0.25">
      <c r="A263" s="3"/>
      <c r="B263" s="10"/>
      <c r="C263" s="8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239"/>
      <c r="R263" s="239"/>
    </row>
    <row r="264" spans="1:18" ht="15.75" hidden="1" customHeight="1" x14ac:dyDescent="0.25">
      <c r="A264" s="3"/>
      <c r="B264" s="10"/>
      <c r="C264" s="8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239"/>
      <c r="R264" s="239"/>
    </row>
    <row r="265" spans="1:18" ht="15.75" hidden="1" customHeight="1" x14ac:dyDescent="0.25">
      <c r="A265" s="3"/>
      <c r="B265" s="10"/>
      <c r="C265" s="8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239"/>
      <c r="R265" s="239"/>
    </row>
    <row r="266" spans="1:18" ht="15.75" hidden="1" customHeight="1" x14ac:dyDescent="0.25">
      <c r="A266" s="3"/>
      <c r="B266" s="10"/>
      <c r="C266" s="8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239"/>
      <c r="R266" s="239"/>
    </row>
    <row r="267" spans="1:18" ht="15.75" hidden="1" customHeight="1" x14ac:dyDescent="0.25">
      <c r="A267" s="3"/>
      <c r="B267" s="10"/>
      <c r="C267" s="8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239"/>
      <c r="R267" s="239"/>
    </row>
    <row r="268" spans="1:18" ht="15.75" hidden="1" customHeight="1" x14ac:dyDescent="0.25">
      <c r="A268" s="3"/>
      <c r="B268" s="10"/>
      <c r="C268" s="8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239"/>
      <c r="R268" s="239"/>
    </row>
    <row r="269" spans="1:18" ht="15.75" hidden="1" customHeight="1" x14ac:dyDescent="0.25">
      <c r="A269" s="3"/>
      <c r="B269" s="10"/>
      <c r="C269" s="8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239"/>
      <c r="R269" s="239"/>
    </row>
    <row r="270" spans="1:18" ht="15.75" hidden="1" customHeight="1" x14ac:dyDescent="0.25">
      <c r="A270" s="3"/>
      <c r="B270" s="10"/>
      <c r="C270" s="8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239"/>
      <c r="R270" s="239"/>
    </row>
    <row r="271" spans="1:18" ht="15.75" hidden="1" customHeight="1" x14ac:dyDescent="0.25">
      <c r="A271" s="3"/>
      <c r="B271" s="10"/>
      <c r="C271" s="8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239"/>
      <c r="R271" s="239"/>
    </row>
    <row r="272" spans="1:18" ht="15.75" hidden="1" customHeight="1" x14ac:dyDescent="0.25">
      <c r="A272" s="3"/>
      <c r="B272" s="10"/>
      <c r="C272" s="8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239"/>
      <c r="R272" s="239"/>
    </row>
    <row r="273" spans="1:18" ht="15.75" hidden="1" customHeight="1" x14ac:dyDescent="0.25">
      <c r="A273" s="3"/>
      <c r="B273" s="10"/>
      <c r="C273" s="8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239"/>
      <c r="R273" s="239"/>
    </row>
    <row r="274" spans="1:18" ht="15.75" hidden="1" customHeight="1" x14ac:dyDescent="0.25">
      <c r="A274" s="3"/>
      <c r="B274" s="10"/>
      <c r="C274" s="8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239"/>
      <c r="R274" s="239"/>
    </row>
    <row r="275" spans="1:18" ht="15.75" hidden="1" customHeight="1" x14ac:dyDescent="0.25">
      <c r="A275" s="3"/>
      <c r="B275" s="10"/>
      <c r="C275" s="8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239"/>
      <c r="R275" s="239"/>
    </row>
    <row r="276" spans="1:18" ht="15.75" hidden="1" customHeight="1" x14ac:dyDescent="0.25">
      <c r="A276" s="3"/>
      <c r="B276" s="10"/>
      <c r="C276" s="8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239"/>
      <c r="R276" s="239"/>
    </row>
    <row r="277" spans="1:18" ht="15.75" hidden="1" customHeight="1" x14ac:dyDescent="0.25">
      <c r="A277" s="3"/>
      <c r="B277" s="10"/>
      <c r="C277" s="8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239"/>
      <c r="R277" s="239"/>
    </row>
    <row r="278" spans="1:18" ht="15.75" hidden="1" customHeight="1" x14ac:dyDescent="0.25">
      <c r="A278" s="3"/>
      <c r="B278" s="10"/>
      <c r="C278" s="8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239"/>
      <c r="R278" s="239"/>
    </row>
    <row r="279" spans="1:18" ht="15.75" hidden="1" customHeight="1" x14ac:dyDescent="0.25">
      <c r="A279" s="3"/>
      <c r="B279" s="10"/>
      <c r="C279" s="8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239"/>
      <c r="R279" s="239"/>
    </row>
    <row r="280" spans="1:18" ht="15.75" hidden="1" customHeight="1" x14ac:dyDescent="0.25">
      <c r="A280" s="3"/>
      <c r="B280" s="10"/>
      <c r="C280" s="8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239"/>
      <c r="R280" s="239"/>
    </row>
    <row r="281" spans="1:18" ht="15.75" hidden="1" customHeight="1" x14ac:dyDescent="0.25">
      <c r="A281" s="3"/>
      <c r="B281" s="10"/>
      <c r="C281" s="8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239"/>
      <c r="R281" s="239"/>
    </row>
    <row r="282" spans="1:18" ht="15.75" hidden="1" customHeight="1" x14ac:dyDescent="0.25">
      <c r="A282" s="3"/>
      <c r="B282" s="10"/>
      <c r="C282" s="8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239"/>
      <c r="R282" s="239"/>
    </row>
    <row r="283" spans="1:18" ht="15.75" hidden="1" customHeight="1" x14ac:dyDescent="0.25">
      <c r="A283" s="3"/>
      <c r="B283" s="10"/>
      <c r="C283" s="8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239"/>
      <c r="R283" s="239"/>
    </row>
    <row r="284" spans="1:18" ht="15.75" hidden="1" customHeight="1" x14ac:dyDescent="0.25">
      <c r="A284" s="3"/>
      <c r="B284" s="10"/>
      <c r="C284" s="8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239"/>
      <c r="R284" s="239"/>
    </row>
    <row r="285" spans="1:18" ht="15.75" hidden="1" customHeight="1" x14ac:dyDescent="0.25">
      <c r="A285" s="3"/>
      <c r="B285" s="10"/>
      <c r="C285" s="8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239"/>
      <c r="R285" s="239"/>
    </row>
    <row r="286" spans="1:18" ht="15.75" hidden="1" customHeight="1" x14ac:dyDescent="0.25">
      <c r="A286" s="3"/>
      <c r="B286" s="10"/>
      <c r="C286" s="8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239"/>
      <c r="R286" s="239"/>
    </row>
    <row r="287" spans="1:18" ht="15.75" hidden="1" customHeight="1" x14ac:dyDescent="0.25">
      <c r="A287" s="3"/>
      <c r="B287" s="10"/>
      <c r="C287" s="8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239"/>
      <c r="R287" s="239"/>
    </row>
    <row r="288" spans="1:18" ht="15.75" hidden="1" customHeight="1" x14ac:dyDescent="0.25">
      <c r="A288" s="3"/>
      <c r="B288" s="10"/>
      <c r="C288" s="8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239"/>
      <c r="R288" s="239"/>
    </row>
    <row r="289" spans="1:18" ht="15.75" hidden="1" customHeight="1" x14ac:dyDescent="0.25">
      <c r="A289" s="3"/>
      <c r="B289" s="10"/>
      <c r="C289" s="8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239"/>
      <c r="R289" s="239"/>
    </row>
    <row r="290" spans="1:18" ht="15.75" hidden="1" customHeight="1" x14ac:dyDescent="0.25">
      <c r="A290" s="3"/>
      <c r="B290" s="10"/>
      <c r="C290" s="8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239"/>
      <c r="R290" s="239"/>
    </row>
    <row r="291" spans="1:18" ht="15.75" hidden="1" customHeight="1" x14ac:dyDescent="0.25">
      <c r="A291" s="3"/>
      <c r="B291" s="10"/>
      <c r="C291" s="8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239"/>
      <c r="R291" s="239"/>
    </row>
    <row r="292" spans="1:18" ht="15.75" hidden="1" customHeight="1" x14ac:dyDescent="0.25">
      <c r="A292" s="3"/>
      <c r="B292" s="10"/>
      <c r="C292" s="8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239"/>
      <c r="R292" s="239"/>
    </row>
    <row r="293" spans="1:18" ht="15.75" hidden="1" customHeight="1" x14ac:dyDescent="0.25">
      <c r="A293" s="3"/>
      <c r="B293" s="10"/>
      <c r="C293" s="8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239"/>
      <c r="R293" s="239"/>
    </row>
    <row r="294" spans="1:18" ht="15.75" hidden="1" customHeight="1" x14ac:dyDescent="0.25">
      <c r="A294" s="3"/>
      <c r="B294" s="10"/>
      <c r="C294" s="8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239"/>
      <c r="R294" s="239"/>
    </row>
    <row r="295" spans="1:18" ht="15.75" hidden="1" customHeight="1" x14ac:dyDescent="0.25">
      <c r="A295" s="3"/>
      <c r="B295" s="10"/>
      <c r="C295" s="8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239"/>
      <c r="R295" s="239"/>
    </row>
    <row r="296" spans="1:18" ht="15.75" hidden="1" customHeight="1" x14ac:dyDescent="0.25">
      <c r="A296" s="3"/>
      <c r="B296" s="10"/>
      <c r="C296" s="8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239"/>
      <c r="R296" s="239"/>
    </row>
    <row r="297" spans="1:18" ht="15.75" hidden="1" customHeight="1" x14ac:dyDescent="0.25">
      <c r="A297" s="3"/>
      <c r="B297" s="10"/>
      <c r="C297" s="8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239"/>
      <c r="R297" s="239"/>
    </row>
    <row r="298" spans="1:18" ht="15.75" hidden="1" customHeight="1" x14ac:dyDescent="0.25">
      <c r="A298" s="3"/>
      <c r="B298" s="10"/>
      <c r="C298" s="8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239"/>
      <c r="R298" s="239"/>
    </row>
    <row r="299" spans="1:18" ht="15.75" hidden="1" customHeight="1" x14ac:dyDescent="0.25">
      <c r="A299" s="3"/>
      <c r="B299" s="10"/>
      <c r="C299" s="8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239"/>
      <c r="R299" s="239"/>
    </row>
    <row r="300" spans="1:18" ht="15.75" hidden="1" customHeight="1" x14ac:dyDescent="0.25">
      <c r="A300" s="3"/>
      <c r="B300" s="10"/>
      <c r="C300" s="8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239"/>
      <c r="R300" s="239"/>
    </row>
    <row r="301" spans="1:18" ht="15.75" hidden="1" customHeight="1" x14ac:dyDescent="0.25">
      <c r="A301" s="3"/>
      <c r="B301" s="10"/>
      <c r="C301" s="8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239"/>
      <c r="R301" s="239"/>
    </row>
    <row r="302" spans="1:18" ht="15.75" hidden="1" customHeight="1" x14ac:dyDescent="0.25">
      <c r="A302" s="3"/>
      <c r="B302" s="10"/>
      <c r="C302" s="8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239"/>
      <c r="R302" s="239"/>
    </row>
    <row r="303" spans="1:18" ht="15.75" hidden="1" customHeight="1" x14ac:dyDescent="0.25">
      <c r="A303" s="3"/>
      <c r="B303" s="10"/>
      <c r="C303" s="8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239"/>
      <c r="R303" s="239"/>
    </row>
    <row r="304" spans="1:18" ht="15.75" hidden="1" customHeight="1" x14ac:dyDescent="0.25">
      <c r="A304" s="3"/>
      <c r="B304" s="10"/>
      <c r="C304" s="8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239"/>
      <c r="R304" s="239"/>
    </row>
    <row r="305" spans="1:18" ht="15.75" hidden="1" customHeight="1" x14ac:dyDescent="0.25">
      <c r="A305" s="3"/>
      <c r="B305" s="10"/>
      <c r="C305" s="8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239"/>
      <c r="R305" s="239"/>
    </row>
    <row r="306" spans="1:18" ht="15.75" hidden="1" customHeight="1" x14ac:dyDescent="0.25">
      <c r="A306" s="3"/>
      <c r="B306" s="10"/>
      <c r="C306" s="8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239"/>
      <c r="R306" s="239"/>
    </row>
    <row r="307" spans="1:18" ht="15.75" hidden="1" customHeight="1" x14ac:dyDescent="0.25">
      <c r="A307" s="3"/>
      <c r="B307" s="10"/>
      <c r="C307" s="8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239"/>
      <c r="R307" s="239"/>
    </row>
    <row r="308" spans="1:18" ht="15.75" hidden="1" customHeight="1" x14ac:dyDescent="0.25">
      <c r="A308" s="3"/>
      <c r="B308" s="10"/>
      <c r="C308" s="8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239"/>
      <c r="R308" s="239"/>
    </row>
    <row r="309" spans="1:18" ht="15.75" hidden="1" customHeight="1" x14ac:dyDescent="0.25">
      <c r="A309" s="3"/>
      <c r="B309" s="10"/>
      <c r="C309" s="8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239"/>
      <c r="R309" s="239"/>
    </row>
    <row r="310" spans="1:18" ht="15.75" hidden="1" customHeight="1" x14ac:dyDescent="0.25">
      <c r="A310" s="3"/>
      <c r="B310" s="10"/>
      <c r="C310" s="8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239"/>
      <c r="R310" s="239"/>
    </row>
    <row r="311" spans="1:18" ht="15.75" hidden="1" customHeight="1" x14ac:dyDescent="0.25">
      <c r="A311" s="3"/>
      <c r="B311" s="10"/>
      <c r="C311" s="8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239"/>
      <c r="R311" s="239"/>
    </row>
    <row r="312" spans="1:18" ht="15.75" hidden="1" customHeight="1" x14ac:dyDescent="0.25">
      <c r="A312" s="3"/>
      <c r="B312" s="10"/>
      <c r="C312" s="8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239"/>
      <c r="R312" s="239"/>
    </row>
    <row r="313" spans="1:18" ht="15.75" hidden="1" customHeight="1" x14ac:dyDescent="0.25">
      <c r="A313" s="3"/>
      <c r="B313" s="10"/>
      <c r="C313" s="8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239"/>
      <c r="R313" s="239"/>
    </row>
    <row r="314" spans="1:18" ht="15.75" hidden="1" customHeight="1" x14ac:dyDescent="0.25">
      <c r="A314" s="3"/>
      <c r="B314" s="10"/>
      <c r="C314" s="8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239"/>
      <c r="R314" s="239"/>
    </row>
    <row r="315" spans="1:18" ht="15.75" hidden="1" customHeight="1" x14ac:dyDescent="0.25">
      <c r="A315" s="3"/>
      <c r="B315" s="10"/>
      <c r="C315" s="8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239"/>
      <c r="R315" s="239"/>
    </row>
    <row r="316" spans="1:18" ht="15.75" hidden="1" customHeight="1" x14ac:dyDescent="0.25">
      <c r="A316" s="3"/>
      <c r="B316" s="10"/>
      <c r="C316" s="8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239"/>
      <c r="R316" s="239"/>
    </row>
    <row r="317" spans="1:18" ht="15.75" hidden="1" customHeight="1" x14ac:dyDescent="0.25">
      <c r="A317" s="3"/>
      <c r="B317" s="10"/>
      <c r="C317" s="8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239"/>
      <c r="R317" s="239"/>
    </row>
    <row r="318" spans="1:18" ht="15.75" hidden="1" customHeight="1" x14ac:dyDescent="0.25">
      <c r="A318" s="3"/>
      <c r="B318" s="10"/>
      <c r="C318" s="8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239"/>
      <c r="R318" s="239"/>
    </row>
    <row r="319" spans="1:18" ht="15.75" hidden="1" customHeight="1" x14ac:dyDescent="0.25">
      <c r="A319" s="3"/>
      <c r="B319" s="10"/>
      <c r="C319" s="8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239"/>
      <c r="R319" s="239"/>
    </row>
    <row r="320" spans="1:18" ht="15.75" hidden="1" customHeight="1" x14ac:dyDescent="0.25">
      <c r="A320" s="3"/>
      <c r="B320" s="10"/>
      <c r="C320" s="8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239"/>
      <c r="R320" s="239"/>
    </row>
    <row r="321" spans="1:18" ht="15.75" hidden="1" customHeight="1" x14ac:dyDescent="0.25">
      <c r="A321" s="3"/>
      <c r="B321" s="10"/>
      <c r="C321" s="8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239"/>
      <c r="R321" s="239"/>
    </row>
    <row r="322" spans="1:18" ht="15.75" hidden="1" customHeight="1" x14ac:dyDescent="0.25">
      <c r="A322" s="3"/>
      <c r="B322" s="10"/>
      <c r="C322" s="8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239"/>
      <c r="R322" s="239"/>
    </row>
    <row r="323" spans="1:18" ht="15.75" hidden="1" customHeight="1" x14ac:dyDescent="0.25">
      <c r="A323" s="3"/>
      <c r="B323" s="10"/>
      <c r="C323" s="8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239"/>
      <c r="R323" s="239"/>
    </row>
    <row r="324" spans="1:18" ht="15.75" hidden="1" customHeight="1" x14ac:dyDescent="0.25">
      <c r="A324" s="3"/>
      <c r="B324" s="10"/>
      <c r="C324" s="8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239"/>
      <c r="R324" s="239"/>
    </row>
    <row r="325" spans="1:18" ht="15.75" hidden="1" customHeight="1" x14ac:dyDescent="0.25">
      <c r="A325" s="3"/>
      <c r="B325" s="10"/>
      <c r="C325" s="8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239"/>
      <c r="R325" s="239"/>
    </row>
    <row r="326" spans="1:18" ht="15.75" hidden="1" customHeight="1" x14ac:dyDescent="0.25">
      <c r="A326" s="3"/>
      <c r="B326" s="10"/>
      <c r="C326" s="8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239"/>
      <c r="R326" s="239"/>
    </row>
    <row r="327" spans="1:18" ht="15.75" hidden="1" customHeight="1" x14ac:dyDescent="0.25">
      <c r="A327" s="3"/>
      <c r="B327" s="10"/>
      <c r="C327" s="8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239"/>
      <c r="R327" s="239"/>
    </row>
    <row r="328" spans="1:18" ht="15.75" hidden="1" customHeight="1" x14ac:dyDescent="0.25">
      <c r="A328" s="3"/>
      <c r="B328" s="10"/>
      <c r="C328" s="8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239"/>
      <c r="R328" s="239"/>
    </row>
    <row r="329" spans="1:18" ht="15.75" hidden="1" customHeight="1" x14ac:dyDescent="0.25">
      <c r="A329" s="3"/>
      <c r="B329" s="10"/>
      <c r="C329" s="8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239"/>
      <c r="R329" s="239"/>
    </row>
    <row r="330" spans="1:18" ht="15.75" hidden="1" customHeight="1" x14ac:dyDescent="0.25">
      <c r="A330" s="3"/>
      <c r="B330" s="10"/>
      <c r="C330" s="8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239"/>
      <c r="R330" s="239"/>
    </row>
    <row r="331" spans="1:18" ht="15.75" hidden="1" customHeight="1" x14ac:dyDescent="0.25">
      <c r="A331" s="3"/>
      <c r="B331" s="10"/>
      <c r="C331" s="8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239"/>
      <c r="R331" s="239"/>
    </row>
    <row r="332" spans="1:18" ht="15.75" hidden="1" customHeight="1" x14ac:dyDescent="0.25">
      <c r="A332" s="3"/>
      <c r="B332" s="10"/>
      <c r="C332" s="8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239"/>
      <c r="R332" s="239"/>
    </row>
    <row r="333" spans="1:18" ht="15.75" hidden="1" customHeight="1" x14ac:dyDescent="0.25">
      <c r="A333" s="3"/>
      <c r="B333" s="10"/>
      <c r="C333" s="8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239"/>
      <c r="R333" s="239"/>
    </row>
    <row r="334" spans="1:18" ht="15.75" hidden="1" customHeight="1" x14ac:dyDescent="0.25">
      <c r="A334" s="3"/>
      <c r="B334" s="10"/>
      <c r="C334" s="8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239"/>
      <c r="R334" s="239"/>
    </row>
    <row r="335" spans="1:18" ht="15.75" hidden="1" customHeight="1" x14ac:dyDescent="0.25">
      <c r="A335" s="3"/>
      <c r="B335" s="10"/>
      <c r="C335" s="8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239"/>
      <c r="R335" s="239"/>
    </row>
    <row r="336" spans="1:18" ht="15.75" hidden="1" customHeight="1" x14ac:dyDescent="0.25">
      <c r="A336" s="3"/>
      <c r="B336" s="10"/>
      <c r="C336" s="8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239"/>
      <c r="R336" s="239"/>
    </row>
    <row r="337" spans="1:18" ht="15.75" hidden="1" customHeight="1" x14ac:dyDescent="0.25">
      <c r="A337" s="3"/>
      <c r="B337" s="10"/>
      <c r="C337" s="8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239"/>
      <c r="R337" s="239"/>
    </row>
    <row r="338" spans="1:18" ht="15.75" hidden="1" customHeight="1" x14ac:dyDescent="0.25">
      <c r="A338" s="3"/>
      <c r="B338" s="10"/>
      <c r="C338" s="8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239"/>
      <c r="R338" s="239"/>
    </row>
    <row r="339" spans="1:18" ht="15.75" hidden="1" customHeight="1" x14ac:dyDescent="0.25">
      <c r="A339" s="3"/>
      <c r="B339" s="10"/>
      <c r="C339" s="8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239"/>
      <c r="R339" s="239"/>
    </row>
    <row r="340" spans="1:18" ht="15.75" hidden="1" customHeight="1" x14ac:dyDescent="0.25">
      <c r="A340" s="3"/>
      <c r="B340" s="10"/>
      <c r="C340" s="8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239"/>
      <c r="R340" s="239"/>
    </row>
    <row r="341" spans="1:18" ht="15.75" hidden="1" customHeight="1" x14ac:dyDescent="0.25">
      <c r="A341" s="3"/>
      <c r="B341" s="10"/>
      <c r="C341" s="8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239"/>
      <c r="R341" s="239"/>
    </row>
    <row r="342" spans="1:18" ht="15.75" hidden="1" customHeight="1" x14ac:dyDescent="0.25">
      <c r="A342" s="3"/>
      <c r="B342" s="10"/>
      <c r="C342" s="8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239"/>
      <c r="R342" s="239"/>
    </row>
    <row r="343" spans="1:18" ht="15.75" hidden="1" customHeight="1" x14ac:dyDescent="0.25">
      <c r="A343" s="3"/>
      <c r="B343" s="10"/>
      <c r="C343" s="8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239"/>
      <c r="R343" s="239"/>
    </row>
    <row r="344" spans="1:18" ht="15.75" hidden="1" customHeight="1" x14ac:dyDescent="0.25">
      <c r="A344" s="3"/>
      <c r="B344" s="10"/>
      <c r="C344" s="8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239"/>
      <c r="R344" s="239"/>
    </row>
    <row r="345" spans="1:18" ht="15.75" hidden="1" customHeight="1" x14ac:dyDescent="0.25">
      <c r="A345" s="3"/>
      <c r="B345" s="10"/>
      <c r="C345" s="8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239"/>
      <c r="R345" s="239"/>
    </row>
    <row r="346" spans="1:18" ht="15.75" hidden="1" customHeight="1" x14ac:dyDescent="0.25">
      <c r="A346" s="3"/>
      <c r="B346" s="10"/>
      <c r="C346" s="8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239"/>
      <c r="R346" s="239"/>
    </row>
    <row r="347" spans="1:18" ht="15.75" hidden="1" customHeight="1" x14ac:dyDescent="0.25">
      <c r="A347" s="3"/>
      <c r="B347" s="10"/>
      <c r="C347" s="8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239"/>
      <c r="R347" s="239"/>
    </row>
    <row r="348" spans="1:18" ht="15.75" hidden="1" customHeight="1" x14ac:dyDescent="0.25">
      <c r="A348" s="3"/>
      <c r="B348" s="10"/>
      <c r="C348" s="8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239"/>
      <c r="R348" s="239"/>
    </row>
    <row r="349" spans="1:18" ht="15.75" hidden="1" customHeight="1" x14ac:dyDescent="0.25">
      <c r="A349" s="3"/>
      <c r="B349" s="10"/>
      <c r="C349" s="8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239"/>
      <c r="R349" s="239"/>
    </row>
    <row r="350" spans="1:18" ht="15.75" hidden="1" customHeight="1" x14ac:dyDescent="0.25">
      <c r="A350" s="3"/>
      <c r="B350" s="10"/>
      <c r="C350" s="8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239"/>
      <c r="R350" s="239"/>
    </row>
    <row r="351" spans="1:18" ht="15.75" hidden="1" customHeight="1" x14ac:dyDescent="0.25">
      <c r="A351" s="3"/>
      <c r="B351" s="10"/>
      <c r="C351" s="8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239"/>
      <c r="R351" s="239"/>
    </row>
    <row r="352" spans="1:18" ht="15.75" hidden="1" customHeight="1" x14ac:dyDescent="0.25">
      <c r="A352" s="3"/>
      <c r="B352" s="10"/>
      <c r="C352" s="8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239"/>
      <c r="R352" s="239"/>
    </row>
    <row r="353" spans="1:18" ht="15.75" hidden="1" customHeight="1" x14ac:dyDescent="0.25">
      <c r="A353" s="3"/>
      <c r="B353" s="10"/>
      <c r="C353" s="8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239"/>
      <c r="R353" s="239"/>
    </row>
    <row r="354" spans="1:18" ht="15.75" hidden="1" customHeight="1" x14ac:dyDescent="0.25">
      <c r="A354" s="3"/>
      <c r="B354" s="10"/>
      <c r="C354" s="8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239"/>
      <c r="R354" s="239"/>
    </row>
    <row r="355" spans="1:18" ht="15.75" hidden="1" customHeight="1" x14ac:dyDescent="0.25">
      <c r="A355" s="3"/>
      <c r="B355" s="10"/>
      <c r="C355" s="8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239"/>
      <c r="R355" s="239"/>
    </row>
    <row r="356" spans="1:18" ht="15.75" hidden="1" customHeight="1" x14ac:dyDescent="0.25">
      <c r="A356" s="3"/>
      <c r="B356" s="10"/>
      <c r="C356" s="8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239"/>
      <c r="R356" s="239"/>
    </row>
    <row r="357" spans="1:18" ht="15.75" hidden="1" customHeight="1" x14ac:dyDescent="0.25">
      <c r="A357" s="3"/>
      <c r="B357" s="10"/>
      <c r="C357" s="8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239"/>
      <c r="R357" s="239"/>
    </row>
    <row r="358" spans="1:18" ht="15.75" hidden="1" customHeight="1" x14ac:dyDescent="0.25">
      <c r="A358" s="3"/>
      <c r="B358" s="10"/>
      <c r="C358" s="8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239"/>
      <c r="R358" s="239"/>
    </row>
    <row r="359" spans="1:18" ht="15.75" hidden="1" customHeight="1" x14ac:dyDescent="0.25">
      <c r="A359" s="3"/>
      <c r="B359" s="10"/>
      <c r="C359" s="8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239"/>
      <c r="R359" s="239"/>
    </row>
    <row r="360" spans="1:18" ht="15.75" hidden="1" customHeight="1" x14ac:dyDescent="0.25">
      <c r="A360" s="3"/>
      <c r="B360" s="10"/>
      <c r="C360" s="8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239"/>
      <c r="R360" s="239"/>
    </row>
    <row r="361" spans="1:18" ht="15.75" hidden="1" customHeight="1" x14ac:dyDescent="0.25">
      <c r="A361" s="3"/>
      <c r="B361" s="10"/>
      <c r="C361" s="8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239"/>
      <c r="R361" s="239"/>
    </row>
    <row r="362" spans="1:18" ht="15.75" hidden="1" customHeight="1" x14ac:dyDescent="0.25">
      <c r="A362" s="3"/>
      <c r="B362" s="10"/>
      <c r="C362" s="8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239"/>
      <c r="R362" s="239"/>
    </row>
    <row r="363" spans="1:18" ht="15.75" hidden="1" customHeight="1" x14ac:dyDescent="0.25">
      <c r="A363" s="3"/>
      <c r="B363" s="10"/>
      <c r="C363" s="8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239"/>
      <c r="R363" s="239"/>
    </row>
    <row r="364" spans="1:18" ht="15.75" hidden="1" customHeight="1" x14ac:dyDescent="0.25">
      <c r="A364" s="3"/>
      <c r="B364" s="10"/>
      <c r="C364" s="8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239"/>
      <c r="R364" s="239"/>
    </row>
    <row r="365" spans="1:18" ht="15.75" hidden="1" customHeight="1" x14ac:dyDescent="0.25">
      <c r="A365" s="3"/>
      <c r="B365" s="10"/>
      <c r="C365" s="8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239"/>
      <c r="R365" s="239"/>
    </row>
    <row r="366" spans="1:18" ht="15.75" hidden="1" customHeight="1" x14ac:dyDescent="0.25">
      <c r="A366" s="3"/>
      <c r="B366" s="10"/>
      <c r="C366" s="8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239"/>
      <c r="R366" s="239"/>
    </row>
    <row r="367" spans="1:18" ht="15.75" hidden="1" customHeight="1" x14ac:dyDescent="0.25">
      <c r="A367" s="3"/>
      <c r="B367" s="10"/>
      <c r="C367" s="8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239"/>
      <c r="R367" s="239"/>
    </row>
    <row r="368" spans="1:18" ht="15.75" hidden="1" customHeight="1" x14ac:dyDescent="0.25">
      <c r="A368" s="3"/>
      <c r="B368" s="10"/>
      <c r="C368" s="8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239"/>
      <c r="R368" s="239"/>
    </row>
    <row r="369" spans="1:18" ht="15.75" hidden="1" customHeight="1" x14ac:dyDescent="0.25">
      <c r="A369" s="3"/>
      <c r="B369" s="10"/>
      <c r="C369" s="8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239"/>
      <c r="R369" s="239"/>
    </row>
    <row r="370" spans="1:18" ht="15.75" hidden="1" customHeight="1" x14ac:dyDescent="0.25">
      <c r="A370" s="3"/>
      <c r="B370" s="10"/>
      <c r="C370" s="8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239"/>
      <c r="R370" s="239"/>
    </row>
    <row r="371" spans="1:18" ht="15.75" hidden="1" customHeight="1" x14ac:dyDescent="0.25">
      <c r="A371" s="3"/>
      <c r="B371" s="10"/>
      <c r="C371" s="8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239"/>
      <c r="R371" s="239"/>
    </row>
    <row r="372" spans="1:18" ht="15.75" hidden="1" customHeight="1" x14ac:dyDescent="0.25">
      <c r="A372" s="3"/>
      <c r="B372" s="10"/>
      <c r="C372" s="8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239"/>
      <c r="R372" s="239"/>
    </row>
    <row r="373" spans="1:18" ht="15.75" hidden="1" customHeight="1" x14ac:dyDescent="0.25">
      <c r="A373" s="3"/>
      <c r="B373" s="10"/>
      <c r="C373" s="8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239"/>
      <c r="R373" s="239"/>
    </row>
    <row r="374" spans="1:18" ht="15.75" hidden="1" customHeight="1" x14ac:dyDescent="0.25">
      <c r="A374" s="3"/>
      <c r="B374" s="10"/>
      <c r="C374" s="8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239"/>
      <c r="R374" s="239"/>
    </row>
    <row r="375" spans="1:18" ht="15.75" hidden="1" customHeight="1" x14ac:dyDescent="0.25">
      <c r="A375" s="3"/>
      <c r="B375" s="10"/>
      <c r="C375" s="8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239"/>
      <c r="R375" s="239"/>
    </row>
    <row r="376" spans="1:18" ht="15.75" hidden="1" customHeight="1" x14ac:dyDescent="0.25">
      <c r="A376" s="3"/>
      <c r="B376" s="10"/>
      <c r="C376" s="8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239"/>
      <c r="R376" s="239"/>
    </row>
    <row r="377" spans="1:18" ht="15.75" hidden="1" customHeight="1" x14ac:dyDescent="0.25">
      <c r="A377" s="3"/>
      <c r="B377" s="10"/>
      <c r="C377" s="8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239"/>
      <c r="R377" s="239"/>
    </row>
    <row r="378" spans="1:18" ht="15.75" hidden="1" customHeight="1" x14ac:dyDescent="0.25">
      <c r="A378" s="3"/>
      <c r="B378" s="10"/>
      <c r="C378" s="8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239"/>
      <c r="R378" s="239"/>
    </row>
    <row r="379" spans="1:18" ht="15.75" hidden="1" customHeight="1" x14ac:dyDescent="0.25">
      <c r="A379" s="3"/>
      <c r="B379" s="10"/>
      <c r="C379" s="8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239"/>
      <c r="R379" s="239"/>
    </row>
    <row r="380" spans="1:18" ht="15.75" hidden="1" customHeight="1" x14ac:dyDescent="0.25">
      <c r="A380" s="3"/>
      <c r="B380" s="10"/>
      <c r="C380" s="8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239"/>
      <c r="R380" s="239"/>
    </row>
    <row r="381" spans="1:18" ht="15.75" hidden="1" customHeight="1" x14ac:dyDescent="0.25">
      <c r="A381" s="3"/>
      <c r="B381" s="10"/>
      <c r="C381" s="8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239"/>
      <c r="R381" s="239"/>
    </row>
    <row r="382" spans="1:18" ht="15.75" hidden="1" customHeight="1" x14ac:dyDescent="0.25">
      <c r="A382" s="3"/>
      <c r="B382" s="10"/>
      <c r="C382" s="8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239"/>
      <c r="R382" s="239"/>
    </row>
    <row r="383" spans="1:18" ht="15.75" hidden="1" customHeight="1" x14ac:dyDescent="0.25">
      <c r="A383" s="3"/>
      <c r="B383" s="10"/>
      <c r="C383" s="8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239"/>
      <c r="R383" s="239"/>
    </row>
    <row r="384" spans="1:18" ht="15.75" hidden="1" customHeight="1" x14ac:dyDescent="0.25">
      <c r="A384" s="3"/>
      <c r="B384" s="10"/>
      <c r="C384" s="8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239"/>
      <c r="R384" s="239"/>
    </row>
    <row r="385" spans="1:18" ht="15.75" hidden="1" customHeight="1" x14ac:dyDescent="0.25">
      <c r="A385" s="3"/>
      <c r="B385" s="10"/>
      <c r="C385" s="8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239"/>
      <c r="R385" s="239"/>
    </row>
    <row r="386" spans="1:18" ht="15.75" hidden="1" customHeight="1" x14ac:dyDescent="0.25">
      <c r="A386" s="3"/>
      <c r="B386" s="10"/>
      <c r="C386" s="8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239"/>
      <c r="R386" s="239"/>
    </row>
    <row r="387" spans="1:18" ht="15.75" hidden="1" customHeight="1" x14ac:dyDescent="0.25">
      <c r="A387" s="3"/>
      <c r="B387" s="10"/>
      <c r="C387" s="8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239"/>
      <c r="R387" s="239"/>
    </row>
    <row r="388" spans="1:18" ht="15.75" hidden="1" customHeight="1" x14ac:dyDescent="0.25">
      <c r="A388" s="3"/>
      <c r="B388" s="10"/>
      <c r="C388" s="8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239"/>
      <c r="R388" s="239"/>
    </row>
    <row r="389" spans="1:18" ht="15.75" hidden="1" customHeight="1" x14ac:dyDescent="0.25">
      <c r="A389" s="3"/>
      <c r="B389" s="10"/>
      <c r="C389" s="8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239"/>
      <c r="R389" s="239"/>
    </row>
    <row r="390" spans="1:18" ht="15.75" hidden="1" customHeight="1" x14ac:dyDescent="0.25">
      <c r="A390" s="3"/>
      <c r="B390" s="10"/>
      <c r="C390" s="8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239"/>
      <c r="R390" s="239"/>
    </row>
    <row r="391" spans="1:18" ht="15.75" hidden="1" customHeight="1" x14ac:dyDescent="0.25">
      <c r="A391" s="3"/>
      <c r="B391" s="10"/>
      <c r="C391" s="8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239"/>
      <c r="R391" s="239"/>
    </row>
    <row r="392" spans="1:18" ht="15.75" hidden="1" customHeight="1" x14ac:dyDescent="0.25">
      <c r="A392" s="3"/>
      <c r="B392" s="10"/>
      <c r="C392" s="8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239"/>
      <c r="R392" s="239"/>
    </row>
    <row r="393" spans="1:18" ht="15.75" hidden="1" customHeight="1" x14ac:dyDescent="0.25">
      <c r="A393" s="3"/>
      <c r="B393" s="10"/>
      <c r="C393" s="8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239"/>
      <c r="R393" s="239"/>
    </row>
    <row r="394" spans="1:18" ht="15.75" hidden="1" customHeight="1" x14ac:dyDescent="0.25">
      <c r="A394" s="3"/>
      <c r="B394" s="10"/>
      <c r="C394" s="8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239"/>
      <c r="R394" s="239"/>
    </row>
    <row r="395" spans="1:18" ht="15.75" hidden="1" customHeight="1" x14ac:dyDescent="0.25">
      <c r="A395" s="3"/>
      <c r="B395" s="10"/>
      <c r="C395" s="8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239"/>
      <c r="R395" s="239"/>
    </row>
    <row r="396" spans="1:18" ht="15.75" hidden="1" customHeight="1" x14ac:dyDescent="0.25">
      <c r="A396" s="3"/>
      <c r="B396" s="10"/>
      <c r="C396" s="8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239"/>
      <c r="R396" s="239"/>
    </row>
    <row r="397" spans="1:18" ht="15.75" hidden="1" customHeight="1" x14ac:dyDescent="0.25">
      <c r="A397" s="3"/>
      <c r="B397" s="10"/>
      <c r="C397" s="8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239"/>
      <c r="R397" s="239"/>
    </row>
    <row r="398" spans="1:18" ht="15.75" hidden="1" customHeight="1" x14ac:dyDescent="0.25">
      <c r="A398" s="3"/>
      <c r="B398" s="10"/>
      <c r="C398" s="8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239"/>
      <c r="R398" s="239"/>
    </row>
    <row r="399" spans="1:18" ht="15.75" hidden="1" customHeight="1" x14ac:dyDescent="0.25">
      <c r="A399" s="3"/>
      <c r="B399" s="10"/>
      <c r="C399" s="8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239"/>
      <c r="R399" s="239"/>
    </row>
    <row r="400" spans="1:18" ht="15.75" hidden="1" customHeight="1" x14ac:dyDescent="0.25">
      <c r="A400" s="3"/>
      <c r="B400" s="10"/>
      <c r="C400" s="8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239"/>
      <c r="R400" s="239"/>
    </row>
    <row r="401" spans="1:18" ht="15.75" hidden="1" customHeight="1" x14ac:dyDescent="0.25">
      <c r="A401" s="3"/>
      <c r="B401" s="10"/>
      <c r="C401" s="8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239"/>
      <c r="R401" s="239"/>
    </row>
    <row r="402" spans="1:18" ht="15.75" hidden="1" customHeight="1" x14ac:dyDescent="0.25">
      <c r="A402" s="3"/>
      <c r="B402" s="10"/>
      <c r="C402" s="8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239"/>
      <c r="R402" s="239"/>
    </row>
    <row r="403" spans="1:18" ht="15.75" hidden="1" customHeight="1" x14ac:dyDescent="0.25">
      <c r="A403" s="3"/>
      <c r="B403" s="10"/>
      <c r="C403" s="8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239"/>
      <c r="R403" s="239"/>
    </row>
    <row r="404" spans="1:18" ht="15.75" hidden="1" customHeight="1" x14ac:dyDescent="0.25">
      <c r="A404" s="3"/>
      <c r="B404" s="10"/>
      <c r="C404" s="8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239"/>
      <c r="R404" s="239"/>
    </row>
    <row r="405" spans="1:18" ht="15.75" hidden="1" customHeight="1" x14ac:dyDescent="0.25">
      <c r="A405" s="3"/>
      <c r="B405" s="10"/>
      <c r="C405" s="8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239"/>
      <c r="R405" s="239"/>
    </row>
    <row r="406" spans="1:18" ht="15.75" hidden="1" customHeight="1" x14ac:dyDescent="0.25">
      <c r="A406" s="3"/>
      <c r="B406" s="10"/>
      <c r="C406" s="8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239"/>
      <c r="R406" s="239"/>
    </row>
    <row r="407" spans="1:18" ht="15.75" hidden="1" customHeight="1" x14ac:dyDescent="0.25">
      <c r="A407" s="3"/>
      <c r="B407" s="10"/>
      <c r="C407" s="8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239"/>
      <c r="R407" s="239"/>
    </row>
    <row r="408" spans="1:18" ht="15.75" hidden="1" customHeight="1" x14ac:dyDescent="0.25">
      <c r="A408" s="3"/>
      <c r="B408" s="10"/>
      <c r="C408" s="8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239"/>
      <c r="R408" s="239"/>
    </row>
    <row r="409" spans="1:18" ht="15.75" hidden="1" customHeight="1" x14ac:dyDescent="0.25">
      <c r="A409" s="3"/>
      <c r="B409" s="10"/>
      <c r="C409" s="8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239"/>
      <c r="R409" s="239"/>
    </row>
    <row r="410" spans="1:18" ht="15.75" hidden="1" customHeight="1" x14ac:dyDescent="0.25">
      <c r="A410" s="3"/>
      <c r="B410" s="10"/>
      <c r="C410" s="8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239"/>
      <c r="R410" s="239"/>
    </row>
    <row r="411" spans="1:18" ht="15.75" hidden="1" customHeight="1" x14ac:dyDescent="0.25">
      <c r="A411" s="3"/>
      <c r="B411" s="10"/>
      <c r="C411" s="8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239"/>
      <c r="R411" s="239"/>
    </row>
    <row r="412" spans="1:18" ht="15.75" hidden="1" customHeight="1" x14ac:dyDescent="0.25">
      <c r="A412" s="3"/>
      <c r="B412" s="10"/>
      <c r="C412" s="8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239"/>
      <c r="R412" s="239"/>
    </row>
    <row r="413" spans="1:18" ht="15.75" hidden="1" customHeight="1" x14ac:dyDescent="0.25">
      <c r="A413" s="3"/>
      <c r="B413" s="10"/>
      <c r="C413" s="8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239"/>
      <c r="R413" s="239"/>
    </row>
    <row r="414" spans="1:18" ht="15.75" hidden="1" customHeight="1" x14ac:dyDescent="0.25">
      <c r="A414" s="3"/>
      <c r="B414" s="10"/>
      <c r="C414" s="8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239"/>
      <c r="R414" s="239"/>
    </row>
    <row r="415" spans="1:18" ht="15.75" hidden="1" customHeight="1" x14ac:dyDescent="0.25">
      <c r="A415" s="3"/>
      <c r="B415" s="10"/>
      <c r="C415" s="8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239"/>
      <c r="R415" s="239"/>
    </row>
    <row r="416" spans="1:18" ht="15.75" hidden="1" customHeight="1" x14ac:dyDescent="0.25">
      <c r="A416" s="3"/>
      <c r="B416" s="10"/>
      <c r="C416" s="8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239"/>
      <c r="R416" s="239"/>
    </row>
    <row r="417" spans="1:18" ht="15.75" hidden="1" customHeight="1" x14ac:dyDescent="0.25">
      <c r="A417" s="3"/>
      <c r="B417" s="10"/>
      <c r="C417" s="8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239"/>
      <c r="R417" s="239"/>
    </row>
    <row r="418" spans="1:18" ht="15.75" hidden="1" customHeight="1" x14ac:dyDescent="0.25">
      <c r="A418" s="3"/>
      <c r="B418" s="10"/>
      <c r="C418" s="8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239"/>
      <c r="R418" s="239"/>
    </row>
    <row r="419" spans="1:18" ht="15.75" hidden="1" customHeight="1" x14ac:dyDescent="0.25">
      <c r="A419" s="3"/>
      <c r="B419" s="10"/>
      <c r="C419" s="8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239"/>
      <c r="R419" s="239"/>
    </row>
    <row r="420" spans="1:18" ht="15.75" hidden="1" customHeight="1" x14ac:dyDescent="0.25">
      <c r="A420" s="3"/>
      <c r="B420" s="10"/>
      <c r="C420" s="8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239"/>
      <c r="R420" s="239"/>
    </row>
    <row r="421" spans="1:18" ht="15.75" hidden="1" customHeight="1" x14ac:dyDescent="0.25">
      <c r="A421" s="3"/>
      <c r="B421" s="10"/>
      <c r="C421" s="8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239"/>
      <c r="R421" s="239"/>
    </row>
    <row r="422" spans="1:18" ht="15.75" hidden="1" customHeight="1" x14ac:dyDescent="0.25">
      <c r="A422" s="3"/>
      <c r="B422" s="10"/>
      <c r="C422" s="8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239"/>
      <c r="R422" s="239"/>
    </row>
    <row r="423" spans="1:18" ht="15.75" hidden="1" customHeight="1" x14ac:dyDescent="0.25">
      <c r="A423" s="3"/>
      <c r="B423" s="10"/>
      <c r="C423" s="8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239"/>
      <c r="R423" s="239"/>
    </row>
    <row r="424" spans="1:18" ht="15.75" hidden="1" customHeight="1" x14ac:dyDescent="0.25">
      <c r="A424" s="3"/>
      <c r="B424" s="10"/>
      <c r="C424" s="8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239"/>
      <c r="R424" s="239"/>
    </row>
    <row r="425" spans="1:18" ht="15.75" hidden="1" customHeight="1" x14ac:dyDescent="0.25">
      <c r="A425" s="3"/>
      <c r="B425" s="10"/>
      <c r="C425" s="8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239"/>
      <c r="R425" s="239"/>
    </row>
    <row r="426" spans="1:18" ht="15.75" hidden="1" customHeight="1" x14ac:dyDescent="0.25">
      <c r="A426" s="3"/>
      <c r="B426" s="10"/>
      <c r="C426" s="8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239"/>
      <c r="R426" s="239"/>
    </row>
    <row r="427" spans="1:18" ht="15.75" hidden="1" customHeight="1" x14ac:dyDescent="0.25">
      <c r="A427" s="3"/>
      <c r="B427" s="10"/>
      <c r="C427" s="8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239"/>
      <c r="R427" s="239"/>
    </row>
    <row r="428" spans="1:18" ht="15.75" hidden="1" customHeight="1" x14ac:dyDescent="0.25">
      <c r="A428" s="3"/>
      <c r="B428" s="10"/>
      <c r="C428" s="8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239"/>
      <c r="R428" s="239"/>
    </row>
    <row r="429" spans="1:18" ht="15.75" hidden="1" customHeight="1" x14ac:dyDescent="0.25">
      <c r="A429" s="3"/>
      <c r="B429" s="10"/>
      <c r="C429" s="8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239"/>
      <c r="R429" s="239"/>
    </row>
    <row r="430" spans="1:18" ht="15.75" hidden="1" customHeight="1" x14ac:dyDescent="0.25">
      <c r="A430" s="3"/>
      <c r="B430" s="10"/>
      <c r="C430" s="8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239"/>
      <c r="R430" s="239"/>
    </row>
    <row r="431" spans="1:18" ht="15.75" hidden="1" customHeight="1" x14ac:dyDescent="0.25">
      <c r="A431" s="3"/>
      <c r="B431" s="10"/>
      <c r="C431" s="8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239"/>
      <c r="R431" s="239"/>
    </row>
    <row r="432" spans="1:18" ht="15.75" hidden="1" customHeight="1" x14ac:dyDescent="0.25">
      <c r="A432" s="3"/>
      <c r="B432" s="10"/>
      <c r="C432" s="8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239"/>
      <c r="R432" s="239"/>
    </row>
    <row r="433" spans="1:18" ht="15.75" hidden="1" customHeight="1" x14ac:dyDescent="0.25">
      <c r="A433" s="3"/>
      <c r="B433" s="10"/>
      <c r="C433" s="8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239"/>
      <c r="R433" s="239"/>
    </row>
    <row r="434" spans="1:18" ht="15.75" hidden="1" customHeight="1" x14ac:dyDescent="0.25">
      <c r="A434" s="3"/>
      <c r="B434" s="10"/>
      <c r="C434" s="8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239"/>
      <c r="R434" s="239"/>
    </row>
    <row r="435" spans="1:18" ht="15.75" hidden="1" customHeight="1" x14ac:dyDescent="0.25">
      <c r="A435" s="3"/>
      <c r="B435" s="10"/>
      <c r="C435" s="8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239"/>
      <c r="R435" s="239"/>
    </row>
    <row r="436" spans="1:18" ht="15.75" hidden="1" customHeight="1" x14ac:dyDescent="0.25">
      <c r="A436" s="3"/>
      <c r="B436" s="10"/>
      <c r="C436" s="8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239"/>
      <c r="R436" s="239"/>
    </row>
    <row r="437" spans="1:18" ht="15.75" hidden="1" customHeight="1" x14ac:dyDescent="0.25">
      <c r="A437" s="3"/>
      <c r="B437" s="10"/>
      <c r="C437" s="8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239"/>
      <c r="R437" s="239"/>
    </row>
    <row r="438" spans="1:18" ht="15.75" hidden="1" customHeight="1" x14ac:dyDescent="0.25">
      <c r="A438" s="3"/>
      <c r="B438" s="10"/>
      <c r="C438" s="8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239"/>
      <c r="R438" s="239"/>
    </row>
    <row r="439" spans="1:18" ht="15.75" hidden="1" customHeight="1" x14ac:dyDescent="0.25">
      <c r="A439" s="3"/>
      <c r="B439" s="10"/>
      <c r="C439" s="8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239"/>
      <c r="R439" s="239"/>
    </row>
    <row r="440" spans="1:18" ht="15.75" hidden="1" customHeight="1" x14ac:dyDescent="0.25">
      <c r="A440" s="3"/>
      <c r="B440" s="10"/>
      <c r="C440" s="8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239"/>
      <c r="R440" s="239"/>
    </row>
    <row r="441" spans="1:18" ht="15.75" hidden="1" customHeight="1" x14ac:dyDescent="0.25">
      <c r="A441" s="3"/>
      <c r="B441" s="10"/>
      <c r="C441" s="8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239"/>
      <c r="R441" s="239"/>
    </row>
    <row r="442" spans="1:18" ht="15.75" hidden="1" customHeight="1" x14ac:dyDescent="0.25">
      <c r="A442" s="3"/>
      <c r="B442" s="10"/>
      <c r="C442" s="8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239"/>
      <c r="R442" s="239"/>
    </row>
    <row r="443" spans="1:18" ht="15.75" hidden="1" customHeight="1" x14ac:dyDescent="0.25">
      <c r="A443" s="3"/>
      <c r="B443" s="10"/>
      <c r="C443" s="8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239"/>
      <c r="R443" s="239"/>
    </row>
    <row r="444" spans="1:18" ht="15.75" hidden="1" customHeight="1" x14ac:dyDescent="0.25">
      <c r="A444" s="3"/>
      <c r="B444" s="10"/>
      <c r="C444" s="8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239"/>
      <c r="R444" s="239"/>
    </row>
    <row r="445" spans="1:18" ht="15.75" hidden="1" customHeight="1" x14ac:dyDescent="0.25">
      <c r="A445" s="3"/>
      <c r="B445" s="10"/>
      <c r="C445" s="8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239"/>
      <c r="R445" s="239"/>
    </row>
    <row r="446" spans="1:18" ht="15.75" hidden="1" customHeight="1" x14ac:dyDescent="0.25">
      <c r="A446" s="3"/>
      <c r="B446" s="10"/>
      <c r="C446" s="8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239"/>
      <c r="R446" s="239"/>
    </row>
    <row r="447" spans="1:18" ht="15.75" hidden="1" customHeight="1" x14ac:dyDescent="0.25">
      <c r="A447" s="3"/>
      <c r="B447" s="10"/>
      <c r="C447" s="8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239"/>
      <c r="R447" s="239"/>
    </row>
    <row r="448" spans="1:18" ht="15.75" hidden="1" customHeight="1" x14ac:dyDescent="0.25">
      <c r="A448" s="3"/>
      <c r="B448" s="10"/>
      <c r="C448" s="8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239"/>
      <c r="R448" s="239"/>
    </row>
    <row r="449" spans="1:18" ht="15.75" hidden="1" customHeight="1" x14ac:dyDescent="0.25">
      <c r="A449" s="3"/>
      <c r="B449" s="10"/>
      <c r="C449" s="8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239"/>
      <c r="R449" s="239"/>
    </row>
    <row r="450" spans="1:18" ht="15.75" hidden="1" customHeight="1" x14ac:dyDescent="0.25">
      <c r="A450" s="3"/>
      <c r="B450" s="10"/>
      <c r="C450" s="8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239"/>
      <c r="R450" s="239"/>
    </row>
    <row r="451" spans="1:18" ht="15.75" hidden="1" customHeight="1" x14ac:dyDescent="0.25">
      <c r="A451" s="3"/>
      <c r="B451" s="10"/>
      <c r="C451" s="8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239"/>
      <c r="R451" s="239"/>
    </row>
    <row r="452" spans="1:18" ht="15.75" hidden="1" customHeight="1" x14ac:dyDescent="0.25">
      <c r="A452" s="3"/>
      <c r="B452" s="10"/>
      <c r="C452" s="8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239"/>
      <c r="R452" s="239"/>
    </row>
    <row r="453" spans="1:18" ht="15.75" hidden="1" customHeight="1" x14ac:dyDescent="0.25">
      <c r="A453" s="3"/>
      <c r="B453" s="10"/>
      <c r="C453" s="8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239"/>
      <c r="R453" s="239"/>
    </row>
    <row r="454" spans="1:18" ht="15.75" hidden="1" customHeight="1" x14ac:dyDescent="0.25">
      <c r="A454" s="3"/>
      <c r="B454" s="10"/>
      <c r="C454" s="8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239"/>
      <c r="R454" s="239"/>
    </row>
    <row r="455" spans="1:18" ht="15.75" hidden="1" customHeight="1" x14ac:dyDescent="0.25">
      <c r="A455" s="3"/>
      <c r="B455" s="10"/>
      <c r="C455" s="8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239"/>
      <c r="R455" s="239"/>
    </row>
    <row r="456" spans="1:18" ht="15.75" hidden="1" customHeight="1" x14ac:dyDescent="0.25">
      <c r="A456" s="3"/>
      <c r="B456" s="10"/>
      <c r="C456" s="8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239"/>
      <c r="R456" s="239"/>
    </row>
    <row r="457" spans="1:18" ht="15.75" hidden="1" customHeight="1" x14ac:dyDescent="0.25">
      <c r="A457" s="3"/>
      <c r="B457" s="10"/>
      <c r="C457" s="8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239"/>
      <c r="R457" s="239"/>
    </row>
    <row r="458" spans="1:18" ht="15.75" hidden="1" customHeight="1" x14ac:dyDescent="0.25">
      <c r="A458" s="3"/>
      <c r="B458" s="10"/>
      <c r="C458" s="8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239"/>
      <c r="R458" s="239"/>
    </row>
    <row r="459" spans="1:18" ht="15.75" hidden="1" customHeight="1" x14ac:dyDescent="0.25">
      <c r="A459" s="3"/>
      <c r="B459" s="10"/>
      <c r="C459" s="8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239"/>
      <c r="R459" s="239"/>
    </row>
    <row r="460" spans="1:18" ht="15.75" hidden="1" customHeight="1" x14ac:dyDescent="0.25">
      <c r="A460" s="3"/>
      <c r="B460" s="10"/>
      <c r="C460" s="8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239"/>
      <c r="R460" s="239"/>
    </row>
    <row r="461" spans="1:18" ht="15.75" hidden="1" customHeight="1" x14ac:dyDescent="0.25">
      <c r="A461" s="3"/>
      <c r="B461" s="10"/>
      <c r="C461" s="8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239"/>
      <c r="R461" s="239"/>
    </row>
    <row r="462" spans="1:18" ht="15.75" hidden="1" customHeight="1" x14ac:dyDescent="0.25">
      <c r="A462" s="3"/>
      <c r="B462" s="10"/>
      <c r="C462" s="8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239"/>
      <c r="R462" s="239"/>
    </row>
    <row r="463" spans="1:18" ht="15.75" hidden="1" customHeight="1" x14ac:dyDescent="0.25">
      <c r="A463" s="3"/>
      <c r="B463" s="10"/>
      <c r="C463" s="8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239"/>
      <c r="R463" s="239"/>
    </row>
    <row r="464" spans="1:18" ht="15.75" hidden="1" customHeight="1" x14ac:dyDescent="0.25">
      <c r="A464" s="3"/>
      <c r="B464" s="10"/>
      <c r="C464" s="8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239"/>
      <c r="R464" s="239"/>
    </row>
    <row r="465" spans="1:18" ht="15.75" hidden="1" customHeight="1" x14ac:dyDescent="0.25">
      <c r="A465" s="3"/>
      <c r="B465" s="10"/>
      <c r="C465" s="8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239"/>
      <c r="R465" s="239"/>
    </row>
    <row r="466" spans="1:18" ht="15.75" hidden="1" customHeight="1" x14ac:dyDescent="0.25">
      <c r="A466" s="3"/>
      <c r="B466" s="10"/>
      <c r="C466" s="8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239"/>
      <c r="R466" s="239"/>
    </row>
    <row r="467" spans="1:18" ht="15.75" hidden="1" customHeight="1" x14ac:dyDescent="0.25">
      <c r="A467" s="3"/>
      <c r="B467" s="10"/>
      <c r="C467" s="8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239"/>
      <c r="R467" s="239"/>
    </row>
    <row r="468" spans="1:18" ht="15.75" hidden="1" customHeight="1" x14ac:dyDescent="0.25">
      <c r="A468" s="3"/>
      <c r="B468" s="10"/>
      <c r="C468" s="8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239"/>
      <c r="R468" s="239"/>
    </row>
    <row r="469" spans="1:18" ht="15.75" hidden="1" customHeight="1" x14ac:dyDescent="0.25">
      <c r="A469" s="3"/>
      <c r="B469" s="10"/>
      <c r="C469" s="8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239"/>
      <c r="R469" s="239"/>
    </row>
    <row r="470" spans="1:18" ht="15.75" hidden="1" customHeight="1" x14ac:dyDescent="0.25">
      <c r="A470" s="3"/>
      <c r="B470" s="10"/>
      <c r="C470" s="8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239"/>
      <c r="R470" s="239"/>
    </row>
    <row r="471" spans="1:18" ht="15.75" hidden="1" customHeight="1" x14ac:dyDescent="0.25">
      <c r="A471" s="3"/>
      <c r="B471" s="10"/>
      <c r="C471" s="8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239"/>
      <c r="R471" s="239"/>
    </row>
    <row r="472" spans="1:18" ht="15.75" hidden="1" customHeight="1" x14ac:dyDescent="0.25">
      <c r="A472" s="3"/>
      <c r="B472" s="10"/>
      <c r="C472" s="8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239"/>
      <c r="R472" s="239"/>
    </row>
    <row r="473" spans="1:18" ht="15.75" hidden="1" customHeight="1" x14ac:dyDescent="0.25">
      <c r="A473" s="3"/>
      <c r="B473" s="10"/>
      <c r="C473" s="8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239"/>
      <c r="R473" s="239"/>
    </row>
    <row r="474" spans="1:18" ht="15.75" hidden="1" customHeight="1" x14ac:dyDescent="0.25">
      <c r="A474" s="3"/>
      <c r="B474" s="10"/>
      <c r="C474" s="8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239"/>
      <c r="R474" s="239"/>
    </row>
    <row r="475" spans="1:18" ht="15.75" hidden="1" customHeight="1" x14ac:dyDescent="0.25">
      <c r="A475" s="3"/>
      <c r="B475" s="10"/>
      <c r="C475" s="8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239"/>
      <c r="R475" s="239"/>
    </row>
    <row r="476" spans="1:18" ht="15.75" hidden="1" customHeight="1" x14ac:dyDescent="0.25">
      <c r="A476" s="3"/>
      <c r="B476" s="10"/>
      <c r="C476" s="8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239"/>
      <c r="R476" s="239"/>
    </row>
    <row r="477" spans="1:18" ht="15.75" hidden="1" customHeight="1" x14ac:dyDescent="0.25">
      <c r="A477" s="3"/>
      <c r="B477" s="10"/>
      <c r="C477" s="8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239"/>
      <c r="R477" s="239"/>
    </row>
    <row r="478" spans="1:18" ht="15.75" hidden="1" customHeight="1" x14ac:dyDescent="0.25">
      <c r="A478" s="3"/>
      <c r="B478" s="10"/>
      <c r="C478" s="8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239"/>
      <c r="R478" s="239"/>
    </row>
    <row r="479" spans="1:18" ht="15.75" hidden="1" customHeight="1" x14ac:dyDescent="0.25">
      <c r="A479" s="3"/>
      <c r="B479" s="10"/>
      <c r="C479" s="8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239"/>
      <c r="R479" s="239"/>
    </row>
    <row r="480" spans="1:18" ht="15.75" hidden="1" customHeight="1" x14ac:dyDescent="0.25">
      <c r="A480" s="3"/>
      <c r="B480" s="10"/>
      <c r="C480" s="8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239"/>
      <c r="R480" s="239"/>
    </row>
    <row r="481" spans="1:18" ht="15.75" hidden="1" customHeight="1" x14ac:dyDescent="0.25">
      <c r="A481" s="3"/>
      <c r="B481" s="10"/>
      <c r="C481" s="8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239"/>
      <c r="R481" s="239"/>
    </row>
    <row r="482" spans="1:18" ht="15.75" hidden="1" customHeight="1" x14ac:dyDescent="0.25">
      <c r="A482" s="3"/>
      <c r="B482" s="10"/>
      <c r="C482" s="8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239"/>
      <c r="R482" s="239"/>
    </row>
    <row r="483" spans="1:18" ht="15.75" hidden="1" customHeight="1" x14ac:dyDescent="0.25">
      <c r="A483" s="3"/>
      <c r="B483" s="10"/>
      <c r="C483" s="8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239"/>
      <c r="R483" s="239"/>
    </row>
    <row r="484" spans="1:18" ht="15.75" hidden="1" customHeight="1" x14ac:dyDescent="0.25">
      <c r="A484" s="3"/>
      <c r="B484" s="10"/>
      <c r="C484" s="8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239"/>
      <c r="R484" s="239"/>
    </row>
    <row r="485" spans="1:18" ht="15.75" hidden="1" customHeight="1" x14ac:dyDescent="0.25">
      <c r="A485" s="3"/>
      <c r="B485" s="10"/>
      <c r="C485" s="8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239"/>
      <c r="R485" s="239"/>
    </row>
    <row r="486" spans="1:18" ht="15.75" hidden="1" customHeight="1" x14ac:dyDescent="0.25">
      <c r="A486" s="3"/>
      <c r="B486" s="10"/>
      <c r="C486" s="8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239"/>
      <c r="R486" s="239"/>
    </row>
    <row r="487" spans="1:18" ht="15.75" hidden="1" customHeight="1" x14ac:dyDescent="0.25">
      <c r="A487" s="3"/>
      <c r="B487" s="10"/>
      <c r="C487" s="8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239"/>
      <c r="R487" s="239"/>
    </row>
    <row r="488" spans="1:18" ht="15.75" hidden="1" customHeight="1" x14ac:dyDescent="0.25">
      <c r="A488" s="3"/>
      <c r="B488" s="10"/>
      <c r="C488" s="8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239"/>
      <c r="R488" s="239"/>
    </row>
    <row r="489" spans="1:18" ht="15.75" hidden="1" customHeight="1" x14ac:dyDescent="0.25">
      <c r="A489" s="3"/>
      <c r="B489" s="10"/>
      <c r="C489" s="8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239"/>
      <c r="R489" s="239"/>
    </row>
    <row r="490" spans="1:18" ht="15.75" hidden="1" customHeight="1" x14ac:dyDescent="0.25">
      <c r="A490" s="3"/>
      <c r="B490" s="10"/>
      <c r="C490" s="8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239"/>
      <c r="R490" s="239"/>
    </row>
    <row r="491" spans="1:18" ht="15.75" hidden="1" customHeight="1" x14ac:dyDescent="0.25">
      <c r="A491" s="3"/>
      <c r="B491" s="10"/>
      <c r="C491" s="8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239"/>
      <c r="R491" s="239"/>
    </row>
    <row r="492" spans="1:18" ht="15.75" hidden="1" customHeight="1" x14ac:dyDescent="0.25">
      <c r="A492" s="3"/>
      <c r="B492" s="10"/>
      <c r="C492" s="8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239"/>
      <c r="R492" s="239"/>
    </row>
    <row r="493" spans="1:18" ht="15.75" hidden="1" customHeight="1" x14ac:dyDescent="0.25">
      <c r="A493" s="3"/>
      <c r="B493" s="10"/>
      <c r="C493" s="8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239"/>
      <c r="R493" s="239"/>
    </row>
    <row r="494" spans="1:18" ht="15.75" hidden="1" customHeight="1" x14ac:dyDescent="0.25">
      <c r="A494" s="3"/>
      <c r="B494" s="10"/>
      <c r="C494" s="8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239"/>
      <c r="R494" s="239"/>
    </row>
    <row r="495" spans="1:18" ht="15.75" hidden="1" customHeight="1" x14ac:dyDescent="0.25">
      <c r="A495" s="3"/>
      <c r="B495" s="10"/>
      <c r="C495" s="8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239"/>
      <c r="R495" s="239"/>
    </row>
    <row r="496" spans="1:18" ht="15.75" hidden="1" customHeight="1" x14ac:dyDescent="0.25">
      <c r="A496" s="3"/>
      <c r="B496" s="10"/>
      <c r="C496" s="8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239"/>
      <c r="R496" s="239"/>
    </row>
    <row r="497" spans="1:18" ht="15.75" hidden="1" customHeight="1" x14ac:dyDescent="0.25">
      <c r="A497" s="3"/>
      <c r="B497" s="10"/>
      <c r="C497" s="8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239"/>
      <c r="R497" s="239"/>
    </row>
    <row r="498" spans="1:18" ht="15.75" hidden="1" customHeight="1" x14ac:dyDescent="0.25">
      <c r="A498" s="3"/>
      <c r="B498" s="10"/>
      <c r="C498" s="8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239"/>
      <c r="R498" s="239"/>
    </row>
    <row r="499" spans="1:18" ht="15.75" hidden="1" customHeight="1" x14ac:dyDescent="0.25">
      <c r="A499" s="3"/>
      <c r="B499" s="10"/>
      <c r="C499" s="8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239"/>
      <c r="R499" s="239"/>
    </row>
    <row r="500" spans="1:18" ht="15.75" hidden="1" customHeight="1" x14ac:dyDescent="0.25">
      <c r="A500" s="3"/>
      <c r="B500" s="10"/>
      <c r="C500" s="8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239"/>
      <c r="R500" s="239"/>
    </row>
    <row r="501" spans="1:18" ht="15.75" hidden="1" customHeight="1" x14ac:dyDescent="0.25">
      <c r="A501" s="3"/>
      <c r="B501" s="10"/>
      <c r="C501" s="8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239"/>
      <c r="R501" s="239"/>
    </row>
    <row r="502" spans="1:18" ht="15.75" hidden="1" customHeight="1" x14ac:dyDescent="0.25">
      <c r="A502" s="3"/>
      <c r="B502" s="10"/>
      <c r="C502" s="8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239"/>
      <c r="R502" s="239"/>
    </row>
    <row r="503" spans="1:18" ht="15.75" hidden="1" customHeight="1" x14ac:dyDescent="0.25">
      <c r="A503" s="3"/>
      <c r="B503" s="10"/>
      <c r="C503" s="8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239"/>
      <c r="R503" s="239"/>
    </row>
    <row r="504" spans="1:18" ht="15.75" hidden="1" customHeight="1" x14ac:dyDescent="0.25">
      <c r="A504" s="3"/>
      <c r="B504" s="10"/>
      <c r="C504" s="8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239"/>
      <c r="R504" s="239"/>
    </row>
    <row r="505" spans="1:18" ht="15.75" hidden="1" customHeight="1" x14ac:dyDescent="0.25">
      <c r="A505" s="3"/>
      <c r="B505" s="10"/>
      <c r="C505" s="8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239"/>
      <c r="R505" s="239"/>
    </row>
    <row r="506" spans="1:18" ht="15.75" hidden="1" customHeight="1" x14ac:dyDescent="0.25">
      <c r="A506" s="3"/>
      <c r="B506" s="10"/>
      <c r="C506" s="8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239"/>
      <c r="R506" s="239"/>
    </row>
    <row r="507" spans="1:18" ht="15.75" hidden="1" customHeight="1" x14ac:dyDescent="0.25">
      <c r="A507" s="3"/>
      <c r="B507" s="10"/>
      <c r="C507" s="8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239"/>
      <c r="R507" s="239"/>
    </row>
    <row r="508" spans="1:18" ht="15.75" hidden="1" customHeight="1" x14ac:dyDescent="0.25">
      <c r="A508" s="3"/>
      <c r="B508" s="10"/>
      <c r="C508" s="8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239"/>
      <c r="R508" s="239"/>
    </row>
    <row r="509" spans="1:18" ht="15.75" hidden="1" customHeight="1" x14ac:dyDescent="0.25">
      <c r="A509" s="3"/>
      <c r="B509" s="10"/>
      <c r="C509" s="8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239"/>
      <c r="R509" s="239"/>
    </row>
    <row r="510" spans="1:18" ht="15.75" hidden="1" customHeight="1" x14ac:dyDescent="0.25">
      <c r="A510" s="3"/>
      <c r="B510" s="10"/>
      <c r="C510" s="8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239"/>
      <c r="R510" s="239"/>
    </row>
    <row r="511" spans="1:18" ht="15.75" hidden="1" customHeight="1" x14ac:dyDescent="0.25">
      <c r="A511" s="3"/>
      <c r="B511" s="10"/>
      <c r="C511" s="8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239"/>
      <c r="R511" s="239"/>
    </row>
    <row r="512" spans="1:18" ht="15.75" hidden="1" customHeight="1" x14ac:dyDescent="0.25">
      <c r="A512" s="3"/>
      <c r="B512" s="10"/>
      <c r="C512" s="8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239"/>
      <c r="R512" s="239"/>
    </row>
    <row r="513" spans="1:18" ht="15.75" hidden="1" customHeight="1" x14ac:dyDescent="0.25">
      <c r="A513" s="3"/>
      <c r="B513" s="10"/>
      <c r="C513" s="8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239"/>
      <c r="R513" s="239"/>
    </row>
    <row r="514" spans="1:18" ht="15.75" hidden="1" customHeight="1" x14ac:dyDescent="0.25">
      <c r="A514" s="3"/>
      <c r="B514" s="10"/>
      <c r="C514" s="8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239"/>
      <c r="R514" s="239"/>
    </row>
    <row r="515" spans="1:18" ht="15.75" hidden="1" customHeight="1" x14ac:dyDescent="0.25">
      <c r="A515" s="3"/>
      <c r="B515" s="10"/>
      <c r="C515" s="8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239"/>
      <c r="R515" s="239"/>
    </row>
    <row r="516" spans="1:18" ht="15.75" hidden="1" customHeight="1" x14ac:dyDescent="0.25">
      <c r="A516" s="3"/>
      <c r="B516" s="10"/>
      <c r="C516" s="8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239"/>
      <c r="R516" s="239"/>
    </row>
    <row r="517" spans="1:18" ht="15.75" hidden="1" customHeight="1" x14ac:dyDescent="0.25">
      <c r="A517" s="3"/>
      <c r="B517" s="10"/>
      <c r="C517" s="8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239"/>
      <c r="R517" s="239"/>
    </row>
    <row r="518" spans="1:18" ht="15.75" hidden="1" customHeight="1" x14ac:dyDescent="0.25">
      <c r="A518" s="3"/>
      <c r="B518" s="10"/>
      <c r="C518" s="8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239"/>
      <c r="R518" s="239"/>
    </row>
    <row r="519" spans="1:18" ht="15.75" hidden="1" customHeight="1" x14ac:dyDescent="0.25">
      <c r="A519" s="3"/>
      <c r="B519" s="10"/>
      <c r="C519" s="8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239"/>
      <c r="R519" s="239"/>
    </row>
    <row r="520" spans="1:18" ht="15.75" hidden="1" customHeight="1" x14ac:dyDescent="0.25">
      <c r="A520" s="3"/>
      <c r="B520" s="10"/>
      <c r="C520" s="8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239"/>
      <c r="R520" s="239"/>
    </row>
    <row r="521" spans="1:18" ht="15.75" hidden="1" customHeight="1" x14ac:dyDescent="0.25">
      <c r="A521" s="3"/>
      <c r="B521" s="10"/>
      <c r="C521" s="8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239"/>
      <c r="R521" s="239"/>
    </row>
    <row r="522" spans="1:18" ht="15.75" hidden="1" customHeight="1" x14ac:dyDescent="0.25">
      <c r="A522" s="3"/>
      <c r="B522" s="10"/>
      <c r="C522" s="8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239"/>
      <c r="R522" s="239"/>
    </row>
    <row r="523" spans="1:18" ht="15.75" hidden="1" customHeight="1" x14ac:dyDescent="0.25">
      <c r="A523" s="3"/>
      <c r="B523" s="10"/>
      <c r="C523" s="8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239"/>
      <c r="R523" s="239"/>
    </row>
    <row r="524" spans="1:18" ht="15.75" hidden="1" customHeight="1" x14ac:dyDescent="0.25">
      <c r="A524" s="3"/>
      <c r="B524" s="10"/>
      <c r="C524" s="8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239"/>
      <c r="R524" s="239"/>
    </row>
    <row r="525" spans="1:18" ht="15.75" hidden="1" customHeight="1" x14ac:dyDescent="0.25">
      <c r="A525" s="3"/>
      <c r="B525" s="10"/>
      <c r="C525" s="8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239"/>
      <c r="R525" s="239"/>
    </row>
    <row r="526" spans="1:18" ht="15.75" hidden="1" customHeight="1" x14ac:dyDescent="0.25">
      <c r="A526" s="3"/>
      <c r="B526" s="10"/>
      <c r="C526" s="8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239"/>
      <c r="R526" s="239"/>
    </row>
    <row r="527" spans="1:18" ht="15.75" hidden="1" customHeight="1" x14ac:dyDescent="0.25">
      <c r="A527" s="3"/>
      <c r="B527" s="10"/>
      <c r="C527" s="8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239"/>
      <c r="R527" s="239"/>
    </row>
    <row r="528" spans="1:18" ht="15.75" hidden="1" customHeight="1" x14ac:dyDescent="0.25">
      <c r="A528" s="3"/>
      <c r="B528" s="10"/>
      <c r="C528" s="8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239"/>
      <c r="R528" s="239"/>
    </row>
    <row r="529" spans="1:18" ht="15.75" hidden="1" customHeight="1" x14ac:dyDescent="0.25">
      <c r="A529" s="3"/>
      <c r="B529" s="10"/>
      <c r="C529" s="8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239"/>
      <c r="R529" s="239"/>
    </row>
    <row r="530" spans="1:18" ht="15.75" hidden="1" customHeight="1" x14ac:dyDescent="0.25">
      <c r="A530" s="3"/>
      <c r="B530" s="10"/>
      <c r="C530" s="8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239"/>
      <c r="R530" s="239"/>
    </row>
    <row r="531" spans="1:18" ht="15.75" hidden="1" customHeight="1" x14ac:dyDescent="0.25">
      <c r="A531" s="3"/>
      <c r="B531" s="10"/>
      <c r="C531" s="8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239"/>
      <c r="R531" s="239"/>
    </row>
    <row r="532" spans="1:18" ht="15.75" hidden="1" customHeight="1" x14ac:dyDescent="0.25">
      <c r="A532" s="3"/>
      <c r="B532" s="10"/>
      <c r="C532" s="8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239"/>
      <c r="R532" s="239"/>
    </row>
    <row r="533" spans="1:18" ht="15.75" hidden="1" customHeight="1" x14ac:dyDescent="0.25">
      <c r="A533" s="3"/>
      <c r="B533" s="10"/>
      <c r="C533" s="8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239"/>
      <c r="R533" s="239"/>
    </row>
    <row r="534" spans="1:18" ht="15.75" hidden="1" customHeight="1" x14ac:dyDescent="0.25">
      <c r="A534" s="3"/>
      <c r="B534" s="10"/>
      <c r="C534" s="8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239"/>
      <c r="R534" s="239"/>
    </row>
    <row r="535" spans="1:18" ht="15.75" hidden="1" customHeight="1" x14ac:dyDescent="0.25">
      <c r="A535" s="3"/>
      <c r="B535" s="10"/>
      <c r="C535" s="8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239"/>
      <c r="R535" s="239"/>
    </row>
    <row r="536" spans="1:18" ht="15.75" hidden="1" customHeight="1" x14ac:dyDescent="0.25">
      <c r="A536" s="3"/>
      <c r="B536" s="10"/>
      <c r="C536" s="8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239"/>
      <c r="R536" s="239"/>
    </row>
    <row r="537" spans="1:18" ht="15.75" hidden="1" customHeight="1" x14ac:dyDescent="0.25">
      <c r="A537" s="3"/>
      <c r="B537" s="10"/>
      <c r="C537" s="8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239"/>
      <c r="R537" s="239"/>
    </row>
    <row r="538" spans="1:18" ht="15.75" hidden="1" customHeight="1" x14ac:dyDescent="0.25">
      <c r="A538" s="3"/>
      <c r="B538" s="10"/>
      <c r="C538" s="8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239"/>
      <c r="R538" s="239"/>
    </row>
    <row r="539" spans="1:18" ht="15.75" hidden="1" customHeight="1" x14ac:dyDescent="0.25">
      <c r="A539" s="3"/>
      <c r="B539" s="10"/>
      <c r="C539" s="8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239"/>
      <c r="R539" s="239"/>
    </row>
    <row r="540" spans="1:18" ht="15.75" hidden="1" customHeight="1" x14ac:dyDescent="0.25">
      <c r="A540" s="3"/>
      <c r="B540" s="10"/>
      <c r="C540" s="8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239"/>
      <c r="R540" s="239"/>
    </row>
    <row r="541" spans="1:18" ht="15.75" hidden="1" customHeight="1" x14ac:dyDescent="0.25">
      <c r="A541" s="3"/>
      <c r="B541" s="10"/>
      <c r="C541" s="8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239"/>
      <c r="R541" s="239"/>
    </row>
    <row r="542" spans="1:18" ht="15.75" hidden="1" customHeight="1" x14ac:dyDescent="0.25">
      <c r="A542" s="3"/>
      <c r="B542" s="10"/>
      <c r="C542" s="8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239"/>
      <c r="R542" s="239"/>
    </row>
    <row r="543" spans="1:18" ht="15.75" hidden="1" customHeight="1" x14ac:dyDescent="0.25">
      <c r="A543" s="3"/>
      <c r="B543" s="10"/>
      <c r="C543" s="8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239"/>
      <c r="R543" s="239"/>
    </row>
    <row r="544" spans="1:18" ht="15.75" hidden="1" customHeight="1" x14ac:dyDescent="0.25">
      <c r="A544" s="3"/>
      <c r="B544" s="10"/>
      <c r="C544" s="8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239"/>
      <c r="R544" s="239"/>
    </row>
    <row r="545" spans="1:18" ht="15.75" hidden="1" customHeight="1" x14ac:dyDescent="0.25">
      <c r="A545" s="3"/>
      <c r="B545" s="10"/>
      <c r="C545" s="8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239"/>
      <c r="R545" s="239"/>
    </row>
    <row r="546" spans="1:18" ht="15.75" hidden="1" customHeight="1" x14ac:dyDescent="0.25">
      <c r="A546" s="3"/>
      <c r="B546" s="10"/>
      <c r="C546" s="8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239"/>
      <c r="R546" s="239"/>
    </row>
    <row r="547" spans="1:18" ht="15.75" hidden="1" customHeight="1" x14ac:dyDescent="0.25">
      <c r="A547" s="3"/>
      <c r="B547" s="10"/>
      <c r="C547" s="8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239"/>
      <c r="R547" s="239"/>
    </row>
    <row r="548" spans="1:18" ht="15.75" hidden="1" customHeight="1" x14ac:dyDescent="0.25">
      <c r="A548" s="3"/>
      <c r="B548" s="10"/>
      <c r="C548" s="8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239"/>
      <c r="R548" s="239"/>
    </row>
    <row r="549" spans="1:18" ht="15.75" hidden="1" customHeight="1" x14ac:dyDescent="0.25">
      <c r="A549" s="3"/>
      <c r="B549" s="10"/>
      <c r="C549" s="8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239"/>
      <c r="R549" s="239"/>
    </row>
    <row r="550" spans="1:18" ht="15.75" hidden="1" customHeight="1" x14ac:dyDescent="0.25">
      <c r="A550" s="3"/>
      <c r="B550" s="10"/>
      <c r="C550" s="8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239"/>
      <c r="R550" s="239"/>
    </row>
    <row r="551" spans="1:18" ht="15.75" hidden="1" customHeight="1" x14ac:dyDescent="0.25">
      <c r="A551" s="3"/>
      <c r="B551" s="10"/>
      <c r="C551" s="8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239"/>
      <c r="R551" s="239"/>
    </row>
    <row r="552" spans="1:18" ht="15.75" hidden="1" customHeight="1" x14ac:dyDescent="0.25">
      <c r="A552" s="3"/>
      <c r="B552" s="10"/>
      <c r="C552" s="8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239"/>
      <c r="R552" s="239"/>
    </row>
    <row r="553" spans="1:18" ht="15.75" hidden="1" customHeight="1" x14ac:dyDescent="0.25">
      <c r="A553" s="3"/>
      <c r="B553" s="10"/>
      <c r="C553" s="8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239"/>
      <c r="R553" s="239"/>
    </row>
    <row r="554" spans="1:18" ht="15.75" hidden="1" customHeight="1" x14ac:dyDescent="0.25">
      <c r="A554" s="3"/>
      <c r="B554" s="10"/>
      <c r="C554" s="8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239"/>
      <c r="R554" s="239"/>
    </row>
    <row r="555" spans="1:18" ht="15.75" hidden="1" customHeight="1" x14ac:dyDescent="0.25">
      <c r="A555" s="3"/>
      <c r="B555" s="10"/>
      <c r="C555" s="8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239"/>
      <c r="R555" s="239"/>
    </row>
    <row r="556" spans="1:18" ht="15.75" hidden="1" customHeight="1" x14ac:dyDescent="0.25">
      <c r="A556" s="3"/>
      <c r="B556" s="10"/>
      <c r="C556" s="8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239"/>
      <c r="R556" s="239"/>
    </row>
    <row r="557" spans="1:18" ht="15.75" hidden="1" customHeight="1" x14ac:dyDescent="0.25">
      <c r="A557" s="3"/>
      <c r="B557" s="10"/>
      <c r="C557" s="8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239"/>
      <c r="R557" s="239"/>
    </row>
    <row r="558" spans="1:18" ht="15.75" hidden="1" customHeight="1" x14ac:dyDescent="0.25">
      <c r="A558" s="3"/>
      <c r="B558" s="10"/>
      <c r="C558" s="8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239"/>
      <c r="R558" s="239"/>
    </row>
    <row r="559" spans="1:18" ht="15.75" hidden="1" customHeight="1" x14ac:dyDescent="0.25">
      <c r="A559" s="3"/>
      <c r="B559" s="10"/>
      <c r="C559" s="8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239"/>
      <c r="R559" s="239"/>
    </row>
    <row r="560" spans="1:18" ht="15.75" hidden="1" customHeight="1" x14ac:dyDescent="0.25">
      <c r="A560" s="3"/>
      <c r="B560" s="10"/>
      <c r="C560" s="8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239"/>
      <c r="R560" s="239"/>
    </row>
    <row r="561" spans="1:18" ht="15.75" hidden="1" customHeight="1" x14ac:dyDescent="0.25">
      <c r="A561" s="3"/>
      <c r="B561" s="10"/>
      <c r="C561" s="8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239"/>
      <c r="R561" s="239"/>
    </row>
    <row r="562" spans="1:18" ht="15.75" hidden="1" customHeight="1" x14ac:dyDescent="0.25">
      <c r="A562" s="3"/>
      <c r="B562" s="10"/>
      <c r="C562" s="8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239"/>
      <c r="R562" s="239"/>
    </row>
    <row r="563" spans="1:18" ht="15.75" hidden="1" customHeight="1" x14ac:dyDescent="0.25">
      <c r="A563" s="3"/>
      <c r="B563" s="10"/>
      <c r="C563" s="8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239"/>
      <c r="R563" s="239"/>
    </row>
    <row r="564" spans="1:18" ht="15.75" hidden="1" customHeight="1" x14ac:dyDescent="0.25">
      <c r="A564" s="3"/>
      <c r="B564" s="10"/>
      <c r="C564" s="8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239"/>
      <c r="R564" s="239"/>
    </row>
    <row r="565" spans="1:18" ht="15.75" hidden="1" customHeight="1" x14ac:dyDescent="0.25">
      <c r="A565" s="3"/>
      <c r="B565" s="10"/>
      <c r="C565" s="8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239"/>
      <c r="R565" s="239"/>
    </row>
    <row r="566" spans="1:18" ht="15.75" hidden="1" customHeight="1" x14ac:dyDescent="0.25">
      <c r="A566" s="3"/>
      <c r="B566" s="10"/>
      <c r="C566" s="8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239"/>
      <c r="R566" s="239"/>
    </row>
    <row r="567" spans="1:18" ht="15.75" hidden="1" customHeight="1" x14ac:dyDescent="0.25">
      <c r="A567" s="3"/>
      <c r="B567" s="10"/>
      <c r="C567" s="8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239"/>
      <c r="R567" s="239"/>
    </row>
    <row r="568" spans="1:18" ht="15.75" hidden="1" customHeight="1" x14ac:dyDescent="0.25">
      <c r="A568" s="3"/>
      <c r="B568" s="10"/>
      <c r="C568" s="8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239"/>
      <c r="R568" s="239"/>
    </row>
    <row r="569" spans="1:18" ht="15.75" hidden="1" customHeight="1" x14ac:dyDescent="0.25">
      <c r="A569" s="3"/>
      <c r="B569" s="10"/>
      <c r="C569" s="8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239"/>
      <c r="R569" s="239"/>
    </row>
    <row r="570" spans="1:18" ht="15.75" hidden="1" customHeight="1" x14ac:dyDescent="0.25">
      <c r="A570" s="3"/>
      <c r="B570" s="10"/>
      <c r="C570" s="8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239"/>
      <c r="R570" s="239"/>
    </row>
    <row r="571" spans="1:18" ht="15.75" hidden="1" customHeight="1" x14ac:dyDescent="0.25">
      <c r="A571" s="3"/>
      <c r="B571" s="10"/>
      <c r="C571" s="8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239"/>
      <c r="R571" s="239"/>
    </row>
    <row r="572" spans="1:18" ht="15.75" hidden="1" customHeight="1" x14ac:dyDescent="0.25">
      <c r="A572" s="3"/>
      <c r="B572" s="10"/>
      <c r="C572" s="8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239"/>
      <c r="R572" s="239"/>
    </row>
    <row r="573" spans="1:18" ht="15.75" hidden="1" customHeight="1" x14ac:dyDescent="0.25">
      <c r="A573" s="3"/>
      <c r="B573" s="10"/>
      <c r="C573" s="8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239"/>
      <c r="R573" s="239"/>
    </row>
    <row r="574" spans="1:18" ht="15.75" hidden="1" customHeight="1" x14ac:dyDescent="0.25">
      <c r="A574" s="3"/>
      <c r="B574" s="10"/>
      <c r="C574" s="8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239"/>
      <c r="R574" s="239"/>
    </row>
    <row r="575" spans="1:18" ht="15.75" hidden="1" customHeight="1" x14ac:dyDescent="0.25">
      <c r="A575" s="3"/>
      <c r="B575" s="10"/>
      <c r="C575" s="8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239"/>
      <c r="R575" s="239"/>
    </row>
    <row r="576" spans="1:18" ht="15.75" hidden="1" customHeight="1" x14ac:dyDescent="0.25">
      <c r="A576" s="3"/>
      <c r="B576" s="10"/>
      <c r="C576" s="8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239"/>
      <c r="R576" s="239"/>
    </row>
    <row r="577" spans="1:18" ht="15.75" hidden="1" customHeight="1" x14ac:dyDescent="0.25">
      <c r="A577" s="3"/>
      <c r="B577" s="10"/>
      <c r="C577" s="8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239"/>
      <c r="R577" s="239"/>
    </row>
    <row r="578" spans="1:18" ht="15.75" hidden="1" customHeight="1" x14ac:dyDescent="0.25">
      <c r="A578" s="3"/>
      <c r="B578" s="10"/>
      <c r="C578" s="8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239"/>
      <c r="R578" s="239"/>
    </row>
    <row r="579" spans="1:18" ht="15.75" hidden="1" customHeight="1" x14ac:dyDescent="0.25">
      <c r="A579" s="3"/>
      <c r="B579" s="10"/>
      <c r="C579" s="8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239"/>
      <c r="R579" s="239"/>
    </row>
    <row r="580" spans="1:18" ht="15.75" hidden="1" customHeight="1" x14ac:dyDescent="0.25">
      <c r="A580" s="3"/>
      <c r="B580" s="10"/>
      <c r="C580" s="8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239"/>
      <c r="R580" s="239"/>
    </row>
    <row r="581" spans="1:18" ht="15.75" hidden="1" customHeight="1" x14ac:dyDescent="0.25">
      <c r="A581" s="3"/>
      <c r="B581" s="10"/>
      <c r="C581" s="8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239"/>
      <c r="R581" s="239"/>
    </row>
    <row r="582" spans="1:18" ht="15.75" hidden="1" customHeight="1" x14ac:dyDescent="0.25">
      <c r="A582" s="3"/>
      <c r="B582" s="10"/>
      <c r="C582" s="8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239"/>
      <c r="R582" s="239"/>
    </row>
    <row r="583" spans="1:18" ht="15.75" hidden="1" customHeight="1" x14ac:dyDescent="0.25">
      <c r="A583" s="3"/>
      <c r="B583" s="10"/>
      <c r="C583" s="8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239"/>
      <c r="R583" s="239"/>
    </row>
    <row r="584" spans="1:18" ht="15.75" hidden="1" customHeight="1" x14ac:dyDescent="0.25">
      <c r="A584" s="3"/>
      <c r="B584" s="10"/>
      <c r="C584" s="8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239"/>
      <c r="R584" s="239"/>
    </row>
    <row r="585" spans="1:18" ht="15.75" hidden="1" customHeight="1" x14ac:dyDescent="0.25">
      <c r="A585" s="3"/>
      <c r="B585" s="10"/>
      <c r="C585" s="8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239"/>
      <c r="R585" s="239"/>
    </row>
    <row r="586" spans="1:18" ht="15.75" hidden="1" customHeight="1" x14ac:dyDescent="0.25">
      <c r="A586" s="3"/>
      <c r="B586" s="10"/>
      <c r="C586" s="8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239"/>
      <c r="R586" s="239"/>
    </row>
    <row r="587" spans="1:18" ht="15.75" hidden="1" customHeight="1" x14ac:dyDescent="0.25">
      <c r="A587" s="3"/>
      <c r="B587" s="10"/>
      <c r="C587" s="8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239"/>
      <c r="R587" s="239"/>
    </row>
    <row r="588" spans="1:18" ht="15.75" hidden="1" customHeight="1" x14ac:dyDescent="0.25">
      <c r="A588" s="3"/>
      <c r="B588" s="10"/>
      <c r="C588" s="8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239"/>
      <c r="R588" s="239"/>
    </row>
    <row r="589" spans="1:18" ht="15.75" hidden="1" customHeight="1" x14ac:dyDescent="0.25">
      <c r="A589" s="3"/>
      <c r="B589" s="10"/>
      <c r="C589" s="8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239"/>
      <c r="R589" s="239"/>
    </row>
    <row r="590" spans="1:18" ht="15.75" hidden="1" customHeight="1" x14ac:dyDescent="0.25">
      <c r="A590" s="3"/>
      <c r="B590" s="10"/>
      <c r="C590" s="8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239"/>
      <c r="R590" s="239"/>
    </row>
    <row r="591" spans="1:18" ht="15.75" hidden="1" customHeight="1" x14ac:dyDescent="0.25">
      <c r="A591" s="3"/>
      <c r="B591" s="10"/>
      <c r="C591" s="8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239"/>
      <c r="R591" s="239"/>
    </row>
    <row r="592" spans="1:18" ht="15.75" hidden="1" customHeight="1" x14ac:dyDescent="0.25">
      <c r="A592" s="3"/>
      <c r="B592" s="10"/>
      <c r="C592" s="8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239"/>
      <c r="R592" s="239"/>
    </row>
    <row r="593" spans="1:18" ht="15.75" hidden="1" customHeight="1" x14ac:dyDescent="0.25">
      <c r="A593" s="3"/>
      <c r="B593" s="10"/>
      <c r="C593" s="8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239"/>
      <c r="R593" s="239"/>
    </row>
    <row r="594" spans="1:18" ht="15.75" hidden="1" customHeight="1" x14ac:dyDescent="0.25">
      <c r="A594" s="3"/>
      <c r="B594" s="10"/>
      <c r="C594" s="8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239"/>
      <c r="R594" s="239"/>
    </row>
    <row r="595" spans="1:18" ht="15.75" hidden="1" customHeight="1" x14ac:dyDescent="0.25">
      <c r="A595" s="3"/>
      <c r="B595" s="10"/>
      <c r="C595" s="8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239"/>
      <c r="R595" s="239"/>
    </row>
    <row r="596" spans="1:18" ht="15.75" hidden="1" customHeight="1" x14ac:dyDescent="0.25">
      <c r="A596" s="3"/>
      <c r="B596" s="10"/>
      <c r="C596" s="8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239"/>
      <c r="R596" s="239"/>
    </row>
    <row r="597" spans="1:18" ht="15.75" hidden="1" customHeight="1" x14ac:dyDescent="0.25">
      <c r="A597" s="3"/>
      <c r="B597" s="10"/>
      <c r="C597" s="8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239"/>
      <c r="R597" s="239"/>
    </row>
    <row r="598" spans="1:18" ht="15.75" hidden="1" customHeight="1" x14ac:dyDescent="0.25">
      <c r="A598" s="3"/>
      <c r="B598" s="10"/>
      <c r="C598" s="8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239"/>
      <c r="R598" s="239"/>
    </row>
    <row r="599" spans="1:18" ht="15.75" hidden="1" customHeight="1" x14ac:dyDescent="0.25">
      <c r="A599" s="3"/>
      <c r="B599" s="10"/>
      <c r="C599" s="8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239"/>
      <c r="R599" s="239"/>
    </row>
    <row r="600" spans="1:18" ht="15.75" hidden="1" customHeight="1" x14ac:dyDescent="0.25">
      <c r="A600" s="3"/>
      <c r="B600" s="10"/>
      <c r="C600" s="8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239"/>
      <c r="R600" s="239"/>
    </row>
    <row r="601" spans="1:18" ht="15.75" hidden="1" customHeight="1" x14ac:dyDescent="0.25">
      <c r="A601" s="3"/>
      <c r="B601" s="10"/>
      <c r="C601" s="8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239"/>
      <c r="R601" s="239"/>
    </row>
    <row r="602" spans="1:18" ht="15.75" hidden="1" customHeight="1" x14ac:dyDescent="0.25">
      <c r="A602" s="3"/>
      <c r="B602" s="10"/>
      <c r="C602" s="8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239"/>
      <c r="R602" s="239"/>
    </row>
    <row r="603" spans="1:18" ht="15.75" hidden="1" customHeight="1" x14ac:dyDescent="0.25">
      <c r="A603" s="3"/>
      <c r="B603" s="10"/>
      <c r="C603" s="8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239"/>
      <c r="R603" s="239"/>
    </row>
    <row r="604" spans="1:18" ht="15.75" hidden="1" customHeight="1" x14ac:dyDescent="0.25">
      <c r="A604" s="3"/>
      <c r="B604" s="10"/>
      <c r="C604" s="8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239"/>
      <c r="R604" s="239"/>
    </row>
    <row r="605" spans="1:18" ht="15.75" hidden="1" customHeight="1" x14ac:dyDescent="0.25">
      <c r="A605" s="3"/>
      <c r="B605" s="10"/>
      <c r="C605" s="8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239"/>
      <c r="R605" s="239"/>
    </row>
    <row r="606" spans="1:18" ht="15.75" hidden="1" customHeight="1" x14ac:dyDescent="0.25">
      <c r="A606" s="3"/>
      <c r="B606" s="10"/>
      <c r="C606" s="8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239"/>
      <c r="R606" s="239"/>
    </row>
    <row r="607" spans="1:18" ht="15.75" hidden="1" customHeight="1" x14ac:dyDescent="0.25">
      <c r="A607" s="3"/>
      <c r="B607" s="10"/>
      <c r="C607" s="8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239"/>
      <c r="R607" s="239"/>
    </row>
    <row r="608" spans="1:18" ht="15.75" hidden="1" customHeight="1" x14ac:dyDescent="0.25">
      <c r="A608" s="3"/>
      <c r="B608" s="10"/>
      <c r="C608" s="8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239"/>
      <c r="R608" s="239"/>
    </row>
    <row r="609" spans="1:18" ht="15.75" hidden="1" customHeight="1" x14ac:dyDescent="0.25">
      <c r="A609" s="3"/>
      <c r="B609" s="10"/>
      <c r="C609" s="8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239"/>
      <c r="R609" s="239"/>
    </row>
    <row r="610" spans="1:18" ht="15.75" hidden="1" customHeight="1" x14ac:dyDescent="0.25">
      <c r="A610" s="3"/>
      <c r="B610" s="10"/>
      <c r="C610" s="8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239"/>
      <c r="R610" s="239"/>
    </row>
    <row r="611" spans="1:18" ht="15.75" hidden="1" customHeight="1" x14ac:dyDescent="0.25">
      <c r="A611" s="3"/>
      <c r="B611" s="10"/>
      <c r="C611" s="8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239"/>
      <c r="R611" s="239"/>
    </row>
    <row r="612" spans="1:18" ht="15.75" hidden="1" customHeight="1" x14ac:dyDescent="0.25">
      <c r="A612" s="3"/>
      <c r="B612" s="10"/>
      <c r="C612" s="8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239"/>
      <c r="R612" s="239"/>
    </row>
    <row r="613" spans="1:18" ht="15.75" hidden="1" customHeight="1" x14ac:dyDescent="0.25">
      <c r="A613" s="3"/>
      <c r="B613" s="10"/>
      <c r="C613" s="8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239"/>
      <c r="R613" s="239"/>
    </row>
    <row r="614" spans="1:18" ht="15.75" hidden="1" customHeight="1" x14ac:dyDescent="0.25">
      <c r="A614" s="3"/>
      <c r="B614" s="10"/>
      <c r="C614" s="8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239"/>
      <c r="R614" s="239"/>
    </row>
    <row r="615" spans="1:18" ht="15.75" hidden="1" customHeight="1" x14ac:dyDescent="0.25">
      <c r="A615" s="3"/>
      <c r="B615" s="10"/>
      <c r="C615" s="8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239"/>
      <c r="R615" s="239"/>
    </row>
    <row r="616" spans="1:18" ht="15.75" hidden="1" customHeight="1" x14ac:dyDescent="0.25">
      <c r="A616" s="3"/>
      <c r="B616" s="10"/>
      <c r="C616" s="8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239"/>
      <c r="R616" s="239"/>
    </row>
    <row r="617" spans="1:18" ht="15.75" hidden="1" customHeight="1" x14ac:dyDescent="0.25">
      <c r="A617" s="3"/>
      <c r="B617" s="10"/>
      <c r="C617" s="8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239"/>
      <c r="R617" s="239"/>
    </row>
    <row r="618" spans="1:18" ht="15.75" hidden="1" customHeight="1" x14ac:dyDescent="0.25">
      <c r="A618" s="3"/>
      <c r="B618" s="10"/>
      <c r="C618" s="8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239"/>
      <c r="R618" s="239"/>
    </row>
    <row r="619" spans="1:18" ht="15.75" hidden="1" customHeight="1" x14ac:dyDescent="0.25">
      <c r="A619" s="3"/>
      <c r="B619" s="10"/>
      <c r="C619" s="8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239"/>
      <c r="R619" s="239"/>
    </row>
    <row r="620" spans="1:18" ht="15.75" hidden="1" customHeight="1" x14ac:dyDescent="0.25">
      <c r="A620" s="3"/>
      <c r="B620" s="10"/>
      <c r="C620" s="8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239"/>
      <c r="R620" s="239"/>
    </row>
    <row r="621" spans="1:18" ht="15.75" hidden="1" customHeight="1" x14ac:dyDescent="0.25">
      <c r="A621" s="3"/>
      <c r="B621" s="10"/>
      <c r="C621" s="8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239"/>
      <c r="R621" s="239"/>
    </row>
    <row r="622" spans="1:18" ht="15.75" hidden="1" customHeight="1" x14ac:dyDescent="0.25">
      <c r="A622" s="3"/>
      <c r="B622" s="10"/>
      <c r="C622" s="8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239"/>
      <c r="R622" s="239"/>
    </row>
    <row r="623" spans="1:18" ht="15.75" hidden="1" customHeight="1" x14ac:dyDescent="0.25">
      <c r="A623" s="3"/>
      <c r="B623" s="10"/>
      <c r="C623" s="8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239"/>
      <c r="R623" s="239"/>
    </row>
    <row r="624" spans="1:18" ht="15.75" hidden="1" customHeight="1" x14ac:dyDescent="0.25">
      <c r="A624" s="3"/>
      <c r="B624" s="10"/>
      <c r="C624" s="8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239"/>
      <c r="R624" s="239"/>
    </row>
    <row r="625" spans="1:18" ht="15.75" hidden="1" customHeight="1" x14ac:dyDescent="0.25">
      <c r="A625" s="3"/>
      <c r="B625" s="10"/>
      <c r="C625" s="8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239"/>
      <c r="R625" s="239"/>
    </row>
    <row r="626" spans="1:18" ht="15.75" hidden="1" customHeight="1" x14ac:dyDescent="0.25">
      <c r="A626" s="3"/>
      <c r="B626" s="10"/>
      <c r="C626" s="8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239"/>
      <c r="R626" s="239"/>
    </row>
    <row r="627" spans="1:18" ht="15.75" hidden="1" customHeight="1" x14ac:dyDescent="0.25">
      <c r="A627" s="3"/>
      <c r="B627" s="10"/>
      <c r="C627" s="8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239"/>
      <c r="R627" s="239"/>
    </row>
    <row r="628" spans="1:18" ht="15.75" hidden="1" customHeight="1" x14ac:dyDescent="0.25">
      <c r="A628" s="3"/>
      <c r="B628" s="10"/>
      <c r="C628" s="8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239"/>
      <c r="R628" s="239"/>
    </row>
    <row r="629" spans="1:18" ht="15.75" hidden="1" customHeight="1" x14ac:dyDescent="0.25">
      <c r="A629" s="3"/>
      <c r="B629" s="10"/>
      <c r="C629" s="8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239"/>
      <c r="R629" s="239"/>
    </row>
    <row r="630" spans="1:18" ht="15.75" hidden="1" customHeight="1" x14ac:dyDescent="0.25">
      <c r="A630" s="3"/>
      <c r="B630" s="10"/>
      <c r="C630" s="8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239"/>
      <c r="R630" s="239"/>
    </row>
    <row r="631" spans="1:18" ht="15.75" hidden="1" customHeight="1" x14ac:dyDescent="0.25">
      <c r="A631" s="3"/>
      <c r="B631" s="10"/>
      <c r="C631" s="8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239"/>
      <c r="R631" s="239"/>
    </row>
    <row r="632" spans="1:18" ht="15.75" hidden="1" customHeight="1" x14ac:dyDescent="0.25">
      <c r="A632" s="3"/>
      <c r="B632" s="10"/>
      <c r="C632" s="8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239"/>
      <c r="R632" s="239"/>
    </row>
    <row r="633" spans="1:18" ht="15.75" hidden="1" customHeight="1" x14ac:dyDescent="0.25">
      <c r="A633" s="3"/>
      <c r="B633" s="10"/>
      <c r="C633" s="8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239"/>
      <c r="R633" s="239"/>
    </row>
    <row r="634" spans="1:18" ht="15.75" hidden="1" customHeight="1" x14ac:dyDescent="0.25">
      <c r="A634" s="3"/>
      <c r="B634" s="10"/>
      <c r="C634" s="8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239"/>
      <c r="R634" s="239"/>
    </row>
    <row r="635" spans="1:18" ht="15.75" hidden="1" customHeight="1" x14ac:dyDescent="0.25">
      <c r="A635" s="3"/>
      <c r="B635" s="10"/>
      <c r="C635" s="8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239"/>
      <c r="R635" s="239"/>
    </row>
    <row r="636" spans="1:18" ht="15.75" hidden="1" customHeight="1" x14ac:dyDescent="0.25">
      <c r="A636" s="3"/>
      <c r="B636" s="10"/>
      <c r="C636" s="8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239"/>
      <c r="R636" s="239"/>
    </row>
    <row r="637" spans="1:18" ht="15.75" hidden="1" customHeight="1" x14ac:dyDescent="0.25">
      <c r="A637" s="3"/>
      <c r="B637" s="10"/>
      <c r="C637" s="8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239"/>
      <c r="R637" s="239"/>
    </row>
    <row r="638" spans="1:18" ht="15.75" hidden="1" customHeight="1" x14ac:dyDescent="0.25">
      <c r="A638" s="3"/>
      <c r="B638" s="10"/>
      <c r="C638" s="8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239"/>
      <c r="R638" s="239"/>
    </row>
    <row r="639" spans="1:18" ht="15.75" hidden="1" customHeight="1" x14ac:dyDescent="0.25">
      <c r="A639" s="3"/>
      <c r="B639" s="10"/>
      <c r="C639" s="8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239"/>
      <c r="R639" s="239"/>
    </row>
    <row r="640" spans="1:18" ht="15.75" hidden="1" customHeight="1" x14ac:dyDescent="0.25">
      <c r="A640" s="3"/>
      <c r="B640" s="10"/>
      <c r="C640" s="8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239"/>
      <c r="R640" s="239"/>
    </row>
    <row r="641" spans="1:18" ht="15.75" hidden="1" customHeight="1" x14ac:dyDescent="0.25">
      <c r="A641" s="3"/>
      <c r="B641" s="10"/>
      <c r="C641" s="8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239"/>
      <c r="R641" s="239"/>
    </row>
    <row r="642" spans="1:18" ht="15.75" hidden="1" customHeight="1" x14ac:dyDescent="0.25">
      <c r="A642" s="3"/>
      <c r="B642" s="10"/>
      <c r="C642" s="8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239"/>
      <c r="R642" s="239"/>
    </row>
    <row r="643" spans="1:18" ht="15.75" hidden="1" customHeight="1" x14ac:dyDescent="0.25">
      <c r="A643" s="3"/>
      <c r="B643" s="10"/>
      <c r="C643" s="8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239"/>
      <c r="R643" s="239"/>
    </row>
    <row r="644" spans="1:18" ht="15.75" hidden="1" customHeight="1" x14ac:dyDescent="0.25">
      <c r="A644" s="3"/>
      <c r="B644" s="10"/>
      <c r="C644" s="8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239"/>
      <c r="R644" s="239"/>
    </row>
    <row r="645" spans="1:18" ht="15.75" hidden="1" customHeight="1" x14ac:dyDescent="0.25">
      <c r="A645" s="3"/>
      <c r="B645" s="10"/>
      <c r="C645" s="8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239"/>
      <c r="R645" s="239"/>
    </row>
    <row r="646" spans="1:18" ht="15.75" hidden="1" customHeight="1" x14ac:dyDescent="0.25">
      <c r="A646" s="3"/>
      <c r="B646" s="10"/>
      <c r="C646" s="8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239"/>
      <c r="R646" s="239"/>
    </row>
    <row r="647" spans="1:18" ht="15.75" hidden="1" customHeight="1" x14ac:dyDescent="0.25">
      <c r="A647" s="3"/>
      <c r="B647" s="10"/>
      <c r="C647" s="8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239"/>
      <c r="R647" s="239"/>
    </row>
    <row r="648" spans="1:18" ht="15.75" hidden="1" customHeight="1" x14ac:dyDescent="0.25">
      <c r="A648" s="3"/>
      <c r="B648" s="10"/>
      <c r="C648" s="8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239"/>
      <c r="R648" s="239"/>
    </row>
    <row r="649" spans="1:18" ht="15.75" hidden="1" customHeight="1" x14ac:dyDescent="0.25">
      <c r="A649" s="3"/>
      <c r="B649" s="10"/>
      <c r="C649" s="8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239"/>
      <c r="R649" s="239"/>
    </row>
    <row r="650" spans="1:18" ht="15.75" hidden="1" customHeight="1" x14ac:dyDescent="0.25">
      <c r="A650" s="3"/>
      <c r="B650" s="10"/>
      <c r="C650" s="8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239"/>
      <c r="R650" s="239"/>
    </row>
    <row r="651" spans="1:18" ht="15.75" hidden="1" customHeight="1" x14ac:dyDescent="0.25">
      <c r="A651" s="3"/>
      <c r="B651" s="10"/>
      <c r="C651" s="8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239"/>
      <c r="R651" s="239"/>
    </row>
    <row r="652" spans="1:18" ht="15.75" hidden="1" customHeight="1" x14ac:dyDescent="0.25">
      <c r="A652" s="3"/>
      <c r="B652" s="10"/>
      <c r="C652" s="8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239"/>
      <c r="R652" s="239"/>
    </row>
    <row r="653" spans="1:18" ht="15.75" hidden="1" customHeight="1" x14ac:dyDescent="0.25">
      <c r="A653" s="3"/>
      <c r="B653" s="10"/>
      <c r="C653" s="8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239"/>
      <c r="R653" s="239"/>
    </row>
    <row r="654" spans="1:18" ht="15.75" hidden="1" customHeight="1" x14ac:dyDescent="0.25">
      <c r="A654" s="3"/>
      <c r="B654" s="10"/>
      <c r="C654" s="8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239"/>
      <c r="R654" s="239"/>
    </row>
    <row r="655" spans="1:18" ht="15.75" hidden="1" customHeight="1" x14ac:dyDescent="0.25">
      <c r="A655" s="3"/>
      <c r="B655" s="10"/>
      <c r="C655" s="8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239"/>
      <c r="R655" s="239"/>
    </row>
    <row r="656" spans="1:18" ht="15.75" hidden="1" customHeight="1" x14ac:dyDescent="0.25">
      <c r="A656" s="3"/>
      <c r="B656" s="10"/>
      <c r="C656" s="8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239"/>
      <c r="R656" s="239"/>
    </row>
    <row r="657" spans="1:18" ht="15.75" hidden="1" customHeight="1" x14ac:dyDescent="0.25">
      <c r="A657" s="3"/>
      <c r="B657" s="10"/>
      <c r="C657" s="8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239"/>
      <c r="R657" s="239"/>
    </row>
    <row r="658" spans="1:18" ht="15.75" hidden="1" customHeight="1" x14ac:dyDescent="0.25">
      <c r="A658" s="3"/>
      <c r="B658" s="10"/>
      <c r="C658" s="8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239"/>
      <c r="R658" s="239"/>
    </row>
    <row r="659" spans="1:18" ht="15.75" hidden="1" customHeight="1" x14ac:dyDescent="0.25">
      <c r="A659" s="3"/>
      <c r="B659" s="10"/>
      <c r="C659" s="8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239"/>
      <c r="R659" s="239"/>
    </row>
    <row r="660" spans="1:18" ht="15.75" hidden="1" customHeight="1" x14ac:dyDescent="0.25">
      <c r="A660" s="3"/>
      <c r="B660" s="10"/>
      <c r="C660" s="8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239"/>
      <c r="R660" s="239"/>
    </row>
    <row r="661" spans="1:18" ht="15.75" hidden="1" customHeight="1" x14ac:dyDescent="0.25">
      <c r="A661" s="3"/>
      <c r="B661" s="10"/>
      <c r="C661" s="8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239"/>
      <c r="R661" s="239"/>
    </row>
    <row r="662" spans="1:18" ht="15.75" hidden="1" customHeight="1" x14ac:dyDescent="0.25">
      <c r="A662" s="3"/>
      <c r="B662" s="10"/>
      <c r="C662" s="8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239"/>
      <c r="R662" s="239"/>
    </row>
    <row r="663" spans="1:18" ht="15.75" hidden="1" customHeight="1" x14ac:dyDescent="0.25">
      <c r="A663" s="3"/>
      <c r="B663" s="10"/>
      <c r="C663" s="8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239"/>
      <c r="R663" s="239"/>
    </row>
    <row r="664" spans="1:18" ht="15.75" hidden="1" customHeight="1" x14ac:dyDescent="0.25">
      <c r="A664" s="3"/>
      <c r="B664" s="10"/>
      <c r="C664" s="8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239"/>
      <c r="R664" s="239"/>
    </row>
    <row r="665" spans="1:18" ht="15.75" hidden="1" customHeight="1" x14ac:dyDescent="0.25">
      <c r="A665" s="3"/>
      <c r="B665" s="10"/>
      <c r="C665" s="8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239"/>
      <c r="R665" s="239"/>
    </row>
    <row r="666" spans="1:18" ht="15.75" hidden="1" customHeight="1" x14ac:dyDescent="0.25">
      <c r="A666" s="3"/>
      <c r="B666" s="10"/>
      <c r="C666" s="8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239"/>
      <c r="R666" s="239"/>
    </row>
    <row r="667" spans="1:18" ht="15.75" hidden="1" customHeight="1" x14ac:dyDescent="0.25">
      <c r="A667" s="3"/>
      <c r="B667" s="10"/>
      <c r="C667" s="8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239"/>
      <c r="R667" s="239"/>
    </row>
    <row r="668" spans="1:18" ht="15.75" hidden="1" customHeight="1" x14ac:dyDescent="0.25">
      <c r="A668" s="3"/>
      <c r="B668" s="10"/>
      <c r="C668" s="8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239"/>
      <c r="R668" s="239"/>
    </row>
    <row r="669" spans="1:18" ht="15.75" hidden="1" customHeight="1" x14ac:dyDescent="0.25">
      <c r="A669" s="3"/>
      <c r="B669" s="10"/>
      <c r="C669" s="8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239"/>
      <c r="R669" s="239"/>
    </row>
    <row r="670" spans="1:18" ht="15.75" hidden="1" customHeight="1" x14ac:dyDescent="0.25">
      <c r="A670" s="3"/>
      <c r="B670" s="10"/>
      <c r="C670" s="8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239"/>
      <c r="R670" s="239"/>
    </row>
    <row r="671" spans="1:18" ht="15.75" hidden="1" customHeight="1" x14ac:dyDescent="0.25">
      <c r="A671" s="3"/>
      <c r="B671" s="10"/>
      <c r="C671" s="8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239"/>
      <c r="R671" s="239"/>
    </row>
    <row r="672" spans="1:18" ht="15.75" hidden="1" customHeight="1" x14ac:dyDescent="0.25">
      <c r="A672" s="3"/>
      <c r="B672" s="10"/>
      <c r="C672" s="8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239"/>
      <c r="R672" s="239"/>
    </row>
    <row r="673" spans="1:18" ht="15.75" hidden="1" customHeight="1" x14ac:dyDescent="0.25">
      <c r="A673" s="3"/>
      <c r="B673" s="10"/>
      <c r="C673" s="8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239"/>
      <c r="R673" s="239"/>
    </row>
    <row r="674" spans="1:18" ht="15.75" hidden="1" customHeight="1" x14ac:dyDescent="0.25">
      <c r="A674" s="3"/>
      <c r="B674" s="10"/>
      <c r="C674" s="8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239"/>
      <c r="R674" s="239"/>
    </row>
    <row r="675" spans="1:18" ht="15.75" hidden="1" customHeight="1" x14ac:dyDescent="0.25">
      <c r="A675" s="3"/>
      <c r="B675" s="10"/>
      <c r="C675" s="8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239"/>
      <c r="R675" s="239"/>
    </row>
    <row r="676" spans="1:18" ht="15.75" hidden="1" customHeight="1" x14ac:dyDescent="0.25">
      <c r="A676" s="3"/>
      <c r="B676" s="10"/>
      <c r="C676" s="8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239"/>
      <c r="R676" s="239"/>
    </row>
    <row r="677" spans="1:18" ht="15.75" hidden="1" customHeight="1" x14ac:dyDescent="0.25">
      <c r="A677" s="3"/>
      <c r="B677" s="10"/>
      <c r="C677" s="8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239"/>
      <c r="R677" s="239"/>
    </row>
    <row r="678" spans="1:18" ht="15.75" hidden="1" customHeight="1" x14ac:dyDescent="0.25">
      <c r="A678" s="3"/>
      <c r="B678" s="10"/>
      <c r="C678" s="8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239"/>
      <c r="R678" s="239"/>
    </row>
    <row r="679" spans="1:18" ht="15.75" hidden="1" customHeight="1" x14ac:dyDescent="0.25">
      <c r="A679" s="3"/>
      <c r="B679" s="10"/>
      <c r="C679" s="8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239"/>
      <c r="R679" s="239"/>
    </row>
    <row r="680" spans="1:18" ht="15.75" hidden="1" customHeight="1" x14ac:dyDescent="0.25">
      <c r="A680" s="3"/>
      <c r="B680" s="10"/>
      <c r="C680" s="8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239"/>
      <c r="R680" s="239"/>
    </row>
    <row r="681" spans="1:18" ht="15.75" hidden="1" customHeight="1" x14ac:dyDescent="0.25">
      <c r="A681" s="3"/>
      <c r="B681" s="10"/>
      <c r="C681" s="8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239"/>
      <c r="R681" s="239"/>
    </row>
    <row r="682" spans="1:18" ht="15.75" hidden="1" customHeight="1" x14ac:dyDescent="0.25">
      <c r="A682" s="3"/>
      <c r="B682" s="10"/>
      <c r="C682" s="8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239"/>
      <c r="R682" s="239"/>
    </row>
    <row r="683" spans="1:18" ht="15.75" hidden="1" customHeight="1" x14ac:dyDescent="0.25">
      <c r="A683" s="3"/>
      <c r="B683" s="10"/>
      <c r="C683" s="8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239"/>
      <c r="R683" s="239"/>
    </row>
    <row r="684" spans="1:18" ht="15.75" hidden="1" customHeight="1" x14ac:dyDescent="0.25">
      <c r="A684" s="3"/>
      <c r="B684" s="10"/>
      <c r="C684" s="8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239"/>
      <c r="R684" s="239"/>
    </row>
    <row r="685" spans="1:18" ht="15.75" hidden="1" customHeight="1" x14ac:dyDescent="0.25">
      <c r="A685" s="3"/>
      <c r="B685" s="10"/>
      <c r="C685" s="8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239"/>
      <c r="R685" s="239"/>
    </row>
    <row r="686" spans="1:18" ht="15.75" hidden="1" customHeight="1" x14ac:dyDescent="0.25">
      <c r="A686" s="3"/>
      <c r="B686" s="10"/>
      <c r="C686" s="8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239"/>
      <c r="R686" s="239"/>
    </row>
    <row r="687" spans="1:18" ht="15.75" hidden="1" customHeight="1" x14ac:dyDescent="0.25">
      <c r="A687" s="3"/>
      <c r="B687" s="10"/>
      <c r="C687" s="8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239"/>
      <c r="R687" s="239"/>
    </row>
    <row r="688" spans="1:18" ht="15.75" hidden="1" customHeight="1" x14ac:dyDescent="0.25">
      <c r="A688" s="3"/>
      <c r="B688" s="10"/>
      <c r="C688" s="8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239"/>
      <c r="R688" s="239"/>
    </row>
    <row r="689" spans="1:18" ht="15.75" hidden="1" customHeight="1" x14ac:dyDescent="0.25">
      <c r="A689" s="3"/>
      <c r="B689" s="10"/>
      <c r="C689" s="8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239"/>
      <c r="R689" s="239"/>
    </row>
    <row r="690" spans="1:18" ht="15.75" hidden="1" customHeight="1" x14ac:dyDescent="0.25">
      <c r="A690" s="3"/>
      <c r="B690" s="10"/>
      <c r="C690" s="8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239"/>
      <c r="R690" s="239"/>
    </row>
    <row r="691" spans="1:18" ht="15.75" hidden="1" customHeight="1" x14ac:dyDescent="0.25">
      <c r="A691" s="3"/>
      <c r="B691" s="10"/>
      <c r="C691" s="8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239"/>
      <c r="R691" s="239"/>
    </row>
    <row r="692" spans="1:18" ht="15.75" hidden="1" customHeight="1" x14ac:dyDescent="0.25">
      <c r="A692" s="3"/>
      <c r="B692" s="10"/>
      <c r="C692" s="8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239"/>
      <c r="R692" s="239"/>
    </row>
    <row r="693" spans="1:18" ht="15.75" hidden="1" customHeight="1" x14ac:dyDescent="0.25">
      <c r="A693" s="3"/>
      <c r="B693" s="10"/>
      <c r="C693" s="8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239"/>
      <c r="R693" s="239"/>
    </row>
    <row r="694" spans="1:18" ht="15.75" hidden="1" customHeight="1" x14ac:dyDescent="0.25">
      <c r="A694" s="3"/>
      <c r="B694" s="10"/>
      <c r="C694" s="8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239"/>
      <c r="R694" s="239"/>
    </row>
    <row r="695" spans="1:18" ht="15.75" hidden="1" customHeight="1" x14ac:dyDescent="0.25">
      <c r="A695" s="3"/>
      <c r="B695" s="10"/>
      <c r="C695" s="8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239"/>
      <c r="R695" s="239"/>
    </row>
    <row r="696" spans="1:18" ht="15.75" hidden="1" customHeight="1" x14ac:dyDescent="0.25">
      <c r="A696" s="3"/>
      <c r="B696" s="10"/>
      <c r="C696" s="8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239"/>
      <c r="R696" s="239"/>
    </row>
    <row r="697" spans="1:18" ht="15.75" hidden="1" customHeight="1" x14ac:dyDescent="0.25">
      <c r="A697" s="3"/>
      <c r="B697" s="10"/>
      <c r="C697" s="8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239"/>
      <c r="R697" s="239"/>
    </row>
    <row r="698" spans="1:18" ht="15.75" hidden="1" customHeight="1" x14ac:dyDescent="0.25">
      <c r="A698" s="3"/>
      <c r="B698" s="10"/>
      <c r="C698" s="8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239"/>
      <c r="R698" s="239"/>
    </row>
    <row r="699" spans="1:18" ht="15.75" hidden="1" customHeight="1" x14ac:dyDescent="0.25">
      <c r="A699" s="3"/>
      <c r="B699" s="10"/>
      <c r="C699" s="8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239"/>
      <c r="R699" s="239"/>
    </row>
    <row r="700" spans="1:18" ht="15.75" hidden="1" customHeight="1" x14ac:dyDescent="0.25">
      <c r="A700" s="3"/>
      <c r="B700" s="10"/>
      <c r="C700" s="8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239"/>
      <c r="R700" s="239"/>
    </row>
    <row r="701" spans="1:18" ht="15.75" hidden="1" customHeight="1" x14ac:dyDescent="0.25">
      <c r="A701" s="3"/>
      <c r="B701" s="10"/>
      <c r="C701" s="8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239"/>
      <c r="R701" s="239"/>
    </row>
    <row r="702" spans="1:18" ht="15.75" hidden="1" customHeight="1" x14ac:dyDescent="0.25">
      <c r="A702" s="3"/>
      <c r="B702" s="10"/>
      <c r="C702" s="8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239"/>
      <c r="R702" s="239"/>
    </row>
    <row r="703" spans="1:18" ht="15.75" hidden="1" customHeight="1" x14ac:dyDescent="0.25">
      <c r="A703" s="3"/>
      <c r="B703" s="10"/>
      <c r="C703" s="8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239"/>
      <c r="R703" s="239"/>
    </row>
    <row r="704" spans="1:18" ht="15.75" hidden="1" customHeight="1" x14ac:dyDescent="0.25">
      <c r="A704" s="3"/>
      <c r="B704" s="10"/>
      <c r="C704" s="8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239"/>
      <c r="R704" s="239"/>
    </row>
    <row r="705" spans="1:18" ht="15.75" hidden="1" customHeight="1" x14ac:dyDescent="0.25">
      <c r="A705" s="3"/>
      <c r="B705" s="10"/>
      <c r="C705" s="8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239"/>
      <c r="R705" s="239"/>
    </row>
    <row r="706" spans="1:18" ht="15.75" hidden="1" customHeight="1" x14ac:dyDescent="0.25">
      <c r="A706" s="3"/>
      <c r="B706" s="10"/>
      <c r="C706" s="8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239"/>
      <c r="R706" s="239"/>
    </row>
    <row r="707" spans="1:18" ht="15.75" hidden="1" customHeight="1" x14ac:dyDescent="0.25">
      <c r="A707" s="3"/>
      <c r="B707" s="10"/>
      <c r="C707" s="8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239"/>
      <c r="R707" s="239"/>
    </row>
    <row r="708" spans="1:18" ht="15.75" hidden="1" customHeight="1" x14ac:dyDescent="0.25">
      <c r="A708" s="3"/>
      <c r="B708" s="10"/>
      <c r="C708" s="8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239"/>
      <c r="R708" s="239"/>
    </row>
    <row r="709" spans="1:18" ht="15.75" hidden="1" customHeight="1" x14ac:dyDescent="0.25">
      <c r="A709" s="3"/>
      <c r="B709" s="10"/>
      <c r="C709" s="8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239"/>
      <c r="R709" s="239"/>
    </row>
    <row r="710" spans="1:18" ht="15.75" hidden="1" customHeight="1" x14ac:dyDescent="0.25">
      <c r="A710" s="3"/>
      <c r="B710" s="10"/>
      <c r="C710" s="8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239"/>
      <c r="R710" s="239"/>
    </row>
    <row r="711" spans="1:18" ht="15.75" hidden="1" customHeight="1" x14ac:dyDescent="0.25">
      <c r="A711" s="3"/>
      <c r="B711" s="10"/>
      <c r="C711" s="8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239"/>
      <c r="R711" s="239"/>
    </row>
    <row r="712" spans="1:18" ht="15.75" hidden="1" customHeight="1" x14ac:dyDescent="0.25">
      <c r="A712" s="3"/>
      <c r="B712" s="10"/>
      <c r="C712" s="8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239"/>
      <c r="R712" s="239"/>
    </row>
    <row r="713" spans="1:18" ht="15.75" hidden="1" customHeight="1" x14ac:dyDescent="0.25">
      <c r="A713" s="3"/>
      <c r="B713" s="10"/>
      <c r="C713" s="8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239"/>
      <c r="R713" s="239"/>
    </row>
    <row r="714" spans="1:18" ht="15.75" hidden="1" customHeight="1" x14ac:dyDescent="0.25">
      <c r="A714" s="3"/>
      <c r="B714" s="10"/>
      <c r="C714" s="8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239"/>
      <c r="R714" s="239"/>
    </row>
    <row r="715" spans="1:18" ht="15.75" hidden="1" customHeight="1" x14ac:dyDescent="0.25">
      <c r="A715" s="3"/>
      <c r="B715" s="10"/>
      <c r="C715" s="8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239"/>
      <c r="R715" s="239"/>
    </row>
    <row r="716" spans="1:18" ht="15.75" hidden="1" customHeight="1" x14ac:dyDescent="0.25">
      <c r="A716" s="3"/>
      <c r="B716" s="10"/>
      <c r="C716" s="8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239"/>
      <c r="R716" s="239"/>
    </row>
    <row r="717" spans="1:18" ht="15.75" hidden="1" customHeight="1" x14ac:dyDescent="0.25">
      <c r="A717" s="3"/>
      <c r="B717" s="10"/>
      <c r="C717" s="8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239"/>
      <c r="R717" s="239"/>
    </row>
    <row r="718" spans="1:18" ht="15.75" hidden="1" customHeight="1" x14ac:dyDescent="0.25">
      <c r="A718" s="3"/>
      <c r="B718" s="10"/>
      <c r="C718" s="8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239"/>
      <c r="R718" s="239"/>
    </row>
    <row r="719" spans="1:18" ht="15.75" hidden="1" customHeight="1" x14ac:dyDescent="0.25">
      <c r="A719" s="3"/>
      <c r="B719" s="10"/>
      <c r="C719" s="8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239"/>
      <c r="R719" s="239"/>
    </row>
    <row r="720" spans="1:18" ht="15.75" hidden="1" customHeight="1" x14ac:dyDescent="0.25">
      <c r="A720" s="3"/>
      <c r="B720" s="10"/>
      <c r="C720" s="8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239"/>
      <c r="R720" s="239"/>
    </row>
    <row r="721" spans="1:18" ht="15.75" hidden="1" customHeight="1" x14ac:dyDescent="0.25">
      <c r="A721" s="3"/>
      <c r="B721" s="10"/>
      <c r="C721" s="8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239"/>
      <c r="R721" s="239"/>
    </row>
    <row r="722" spans="1:18" ht="15.75" hidden="1" customHeight="1" x14ac:dyDescent="0.25">
      <c r="A722" s="3"/>
      <c r="B722" s="10"/>
      <c r="C722" s="8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239"/>
      <c r="R722" s="239"/>
    </row>
    <row r="723" spans="1:18" ht="15.75" hidden="1" customHeight="1" x14ac:dyDescent="0.25">
      <c r="A723" s="3"/>
      <c r="B723" s="10"/>
      <c r="C723" s="8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239"/>
      <c r="R723" s="239"/>
    </row>
    <row r="724" spans="1:18" ht="15.75" hidden="1" customHeight="1" x14ac:dyDescent="0.25">
      <c r="A724" s="3"/>
      <c r="B724" s="10"/>
      <c r="C724" s="8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239"/>
      <c r="R724" s="239"/>
    </row>
    <row r="725" spans="1:18" ht="15.75" hidden="1" customHeight="1" x14ac:dyDescent="0.25">
      <c r="A725" s="3"/>
      <c r="B725" s="10"/>
      <c r="C725" s="8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239"/>
      <c r="R725" s="239"/>
    </row>
    <row r="726" spans="1:18" ht="15.75" hidden="1" customHeight="1" x14ac:dyDescent="0.25">
      <c r="A726" s="3"/>
      <c r="B726" s="10"/>
      <c r="C726" s="8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239"/>
      <c r="R726" s="239"/>
    </row>
    <row r="727" spans="1:18" ht="15.75" hidden="1" customHeight="1" x14ac:dyDescent="0.25">
      <c r="A727" s="3"/>
      <c r="B727" s="10"/>
      <c r="C727" s="8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239"/>
      <c r="R727" s="239"/>
    </row>
    <row r="728" spans="1:18" ht="15.75" hidden="1" customHeight="1" x14ac:dyDescent="0.25">
      <c r="A728" s="3"/>
      <c r="B728" s="10"/>
      <c r="C728" s="8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239"/>
      <c r="R728" s="239"/>
    </row>
    <row r="729" spans="1:18" ht="15.75" hidden="1" customHeight="1" x14ac:dyDescent="0.25">
      <c r="A729" s="3"/>
      <c r="B729" s="10"/>
      <c r="C729" s="8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239"/>
      <c r="R729" s="239"/>
    </row>
    <row r="730" spans="1:18" ht="15.75" hidden="1" customHeight="1" x14ac:dyDescent="0.25">
      <c r="A730" s="3"/>
      <c r="B730" s="10"/>
      <c r="C730" s="8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239"/>
      <c r="R730" s="239"/>
    </row>
    <row r="731" spans="1:18" ht="15.75" hidden="1" customHeight="1" x14ac:dyDescent="0.25">
      <c r="A731" s="3"/>
      <c r="B731" s="10"/>
      <c r="C731" s="8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239"/>
      <c r="R731" s="239"/>
    </row>
    <row r="732" spans="1:18" ht="15.75" hidden="1" customHeight="1" x14ac:dyDescent="0.25">
      <c r="A732" s="3"/>
      <c r="B732" s="10"/>
      <c r="C732" s="8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239"/>
      <c r="R732" s="239"/>
    </row>
    <row r="733" spans="1:18" ht="15.75" hidden="1" customHeight="1" x14ac:dyDescent="0.25">
      <c r="A733" s="3"/>
      <c r="B733" s="10"/>
      <c r="C733" s="8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239"/>
      <c r="R733" s="239"/>
    </row>
    <row r="734" spans="1:18" ht="15.75" hidden="1" customHeight="1" x14ac:dyDescent="0.25">
      <c r="A734" s="3"/>
      <c r="B734" s="10"/>
      <c r="C734" s="8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239"/>
      <c r="R734" s="239"/>
    </row>
    <row r="735" spans="1:18" ht="15.75" hidden="1" customHeight="1" x14ac:dyDescent="0.25">
      <c r="A735" s="3"/>
      <c r="B735" s="10"/>
      <c r="C735" s="8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239"/>
      <c r="R735" s="239"/>
    </row>
    <row r="736" spans="1:18" ht="15.75" hidden="1" customHeight="1" x14ac:dyDescent="0.25">
      <c r="A736" s="3"/>
      <c r="B736" s="10"/>
      <c r="C736" s="8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239"/>
      <c r="R736" s="239"/>
    </row>
    <row r="737" spans="1:18" ht="15.75" hidden="1" customHeight="1" x14ac:dyDescent="0.25">
      <c r="A737" s="3"/>
      <c r="B737" s="10"/>
      <c r="C737" s="8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239"/>
      <c r="R737" s="239"/>
    </row>
    <row r="738" spans="1:18" ht="15.75" hidden="1" customHeight="1" x14ac:dyDescent="0.25">
      <c r="A738" s="3"/>
      <c r="B738" s="10"/>
      <c r="C738" s="8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239"/>
      <c r="R738" s="239"/>
    </row>
    <row r="739" spans="1:18" ht="15.75" hidden="1" customHeight="1" x14ac:dyDescent="0.25">
      <c r="A739" s="3"/>
      <c r="B739" s="10"/>
      <c r="C739" s="8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239"/>
      <c r="R739" s="239"/>
    </row>
    <row r="740" spans="1:18" ht="15.75" hidden="1" customHeight="1" x14ac:dyDescent="0.25">
      <c r="A740" s="3"/>
      <c r="B740" s="10"/>
      <c r="C740" s="8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239"/>
      <c r="R740" s="239"/>
    </row>
    <row r="741" spans="1:18" ht="15.75" hidden="1" customHeight="1" x14ac:dyDescent="0.25">
      <c r="A741" s="3"/>
      <c r="B741" s="10"/>
      <c r="C741" s="8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239"/>
      <c r="R741" s="239"/>
    </row>
    <row r="742" spans="1:18" ht="15.75" hidden="1" customHeight="1" x14ac:dyDescent="0.25">
      <c r="A742" s="3"/>
      <c r="B742" s="10"/>
      <c r="C742" s="8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239"/>
      <c r="R742" s="239"/>
    </row>
    <row r="743" spans="1:18" ht="15.75" hidden="1" customHeight="1" x14ac:dyDescent="0.25">
      <c r="A743" s="3"/>
      <c r="B743" s="10"/>
      <c r="C743" s="8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239"/>
      <c r="R743" s="239"/>
    </row>
    <row r="744" spans="1:18" ht="15.75" hidden="1" customHeight="1" x14ac:dyDescent="0.25">
      <c r="A744" s="3"/>
      <c r="B744" s="10"/>
      <c r="C744" s="8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239"/>
      <c r="R744" s="239"/>
    </row>
    <row r="745" spans="1:18" ht="15.75" hidden="1" customHeight="1" x14ac:dyDescent="0.25">
      <c r="A745" s="3"/>
      <c r="B745" s="10"/>
      <c r="C745" s="8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239"/>
      <c r="R745" s="239"/>
    </row>
    <row r="746" spans="1:18" ht="15.75" hidden="1" customHeight="1" x14ac:dyDescent="0.25">
      <c r="A746" s="3"/>
      <c r="B746" s="10"/>
      <c r="C746" s="8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239"/>
      <c r="R746" s="239"/>
    </row>
    <row r="747" spans="1:18" ht="15.75" hidden="1" customHeight="1" x14ac:dyDescent="0.25">
      <c r="A747" s="3"/>
      <c r="B747" s="10"/>
      <c r="C747" s="8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239"/>
      <c r="R747" s="239"/>
    </row>
    <row r="748" spans="1:18" ht="15.75" hidden="1" customHeight="1" x14ac:dyDescent="0.25">
      <c r="A748" s="3"/>
      <c r="B748" s="10"/>
      <c r="C748" s="8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239"/>
      <c r="R748" s="239"/>
    </row>
    <row r="749" spans="1:18" ht="15.75" hidden="1" customHeight="1" x14ac:dyDescent="0.25">
      <c r="A749" s="3"/>
      <c r="B749" s="10"/>
      <c r="C749" s="8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239"/>
      <c r="R749" s="239"/>
    </row>
    <row r="750" spans="1:18" ht="15.75" hidden="1" customHeight="1" x14ac:dyDescent="0.25">
      <c r="A750" s="3"/>
      <c r="B750" s="10"/>
      <c r="C750" s="8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239"/>
      <c r="R750" s="239"/>
    </row>
    <row r="751" spans="1:18" ht="15.75" hidden="1" customHeight="1" x14ac:dyDescent="0.25">
      <c r="A751" s="3"/>
      <c r="B751" s="10"/>
      <c r="C751" s="8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239"/>
      <c r="R751" s="239"/>
    </row>
    <row r="752" spans="1:18" ht="15.75" hidden="1" customHeight="1" x14ac:dyDescent="0.25">
      <c r="A752" s="3"/>
      <c r="B752" s="10"/>
      <c r="C752" s="8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239"/>
      <c r="R752" s="239"/>
    </row>
    <row r="753" spans="1:18" ht="15.75" hidden="1" customHeight="1" x14ac:dyDescent="0.25">
      <c r="A753" s="3"/>
      <c r="B753" s="10"/>
      <c r="C753" s="8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239"/>
      <c r="R753" s="239"/>
    </row>
    <row r="754" spans="1:18" ht="15.75" hidden="1" customHeight="1" x14ac:dyDescent="0.25">
      <c r="A754" s="3"/>
      <c r="B754" s="10"/>
      <c r="C754" s="8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239"/>
      <c r="R754" s="239"/>
    </row>
    <row r="755" spans="1:18" ht="15.75" hidden="1" customHeight="1" x14ac:dyDescent="0.25">
      <c r="A755" s="3"/>
      <c r="B755" s="10"/>
      <c r="C755" s="8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239"/>
      <c r="R755" s="239"/>
    </row>
    <row r="756" spans="1:18" ht="15.75" hidden="1" customHeight="1" x14ac:dyDescent="0.25">
      <c r="A756" s="3"/>
      <c r="B756" s="10"/>
      <c r="C756" s="8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239"/>
      <c r="R756" s="239"/>
    </row>
    <row r="757" spans="1:18" ht="15.75" hidden="1" customHeight="1" x14ac:dyDescent="0.25">
      <c r="A757" s="3"/>
      <c r="B757" s="10"/>
      <c r="C757" s="8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239"/>
      <c r="R757" s="239"/>
    </row>
    <row r="758" spans="1:18" ht="15.75" hidden="1" customHeight="1" x14ac:dyDescent="0.25">
      <c r="A758" s="3"/>
      <c r="B758" s="10"/>
      <c r="C758" s="8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239"/>
      <c r="R758" s="239"/>
    </row>
    <row r="759" spans="1:18" ht="15.75" hidden="1" customHeight="1" x14ac:dyDescent="0.25">
      <c r="A759" s="3"/>
      <c r="B759" s="10"/>
      <c r="C759" s="8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239"/>
      <c r="R759" s="239"/>
    </row>
    <row r="760" spans="1:18" ht="15.75" hidden="1" customHeight="1" x14ac:dyDescent="0.25">
      <c r="A760" s="3"/>
      <c r="B760" s="10"/>
      <c r="C760" s="8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239"/>
      <c r="R760" s="239"/>
    </row>
    <row r="761" spans="1:18" ht="15.75" hidden="1" customHeight="1" x14ac:dyDescent="0.25">
      <c r="A761" s="3"/>
      <c r="B761" s="10"/>
      <c r="C761" s="8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239"/>
      <c r="R761" s="239"/>
    </row>
    <row r="762" spans="1:18" ht="15.75" hidden="1" customHeight="1" x14ac:dyDescent="0.25">
      <c r="A762" s="3"/>
      <c r="B762" s="10"/>
      <c r="C762" s="8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239"/>
      <c r="R762" s="239"/>
    </row>
    <row r="763" spans="1:18" ht="15.75" hidden="1" customHeight="1" x14ac:dyDescent="0.25">
      <c r="A763" s="3"/>
      <c r="B763" s="10"/>
      <c r="C763" s="8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239"/>
      <c r="R763" s="239"/>
    </row>
    <row r="764" spans="1:18" ht="15.75" hidden="1" customHeight="1" x14ac:dyDescent="0.25">
      <c r="A764" s="3"/>
      <c r="B764" s="10"/>
      <c r="C764" s="8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239"/>
      <c r="R764" s="239"/>
    </row>
    <row r="765" spans="1:18" ht="15.75" hidden="1" customHeight="1" x14ac:dyDescent="0.25">
      <c r="A765" s="3"/>
      <c r="B765" s="10"/>
      <c r="C765" s="8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239"/>
      <c r="R765" s="239"/>
    </row>
    <row r="766" spans="1:18" ht="15.75" hidden="1" customHeight="1" x14ac:dyDescent="0.25">
      <c r="A766" s="3"/>
      <c r="B766" s="10"/>
      <c r="C766" s="8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239"/>
      <c r="R766" s="239"/>
    </row>
    <row r="767" spans="1:18" ht="15.75" hidden="1" customHeight="1" x14ac:dyDescent="0.25">
      <c r="A767" s="3"/>
      <c r="B767" s="10"/>
      <c r="C767" s="8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239"/>
      <c r="R767" s="239"/>
    </row>
    <row r="768" spans="1:18" ht="15.75" hidden="1" customHeight="1" x14ac:dyDescent="0.25">
      <c r="A768" s="3"/>
      <c r="B768" s="10"/>
      <c r="C768" s="8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239"/>
      <c r="R768" s="239"/>
    </row>
    <row r="769" spans="1:18" ht="15.75" hidden="1" customHeight="1" x14ac:dyDescent="0.25">
      <c r="A769" s="3"/>
      <c r="B769" s="10"/>
      <c r="C769" s="8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239"/>
      <c r="R769" s="239"/>
    </row>
    <row r="770" spans="1:18" ht="15.75" hidden="1" customHeight="1" x14ac:dyDescent="0.25">
      <c r="A770" s="3"/>
      <c r="B770" s="10"/>
      <c r="C770" s="8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239"/>
      <c r="R770" s="239"/>
    </row>
    <row r="771" spans="1:18" ht="15.75" hidden="1" customHeight="1" x14ac:dyDescent="0.25">
      <c r="A771" s="3"/>
      <c r="B771" s="10"/>
      <c r="C771" s="8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239"/>
      <c r="R771" s="239"/>
    </row>
    <row r="772" spans="1:18" ht="15.75" hidden="1" customHeight="1" x14ac:dyDescent="0.25">
      <c r="A772" s="3"/>
      <c r="B772" s="10"/>
      <c r="C772" s="8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239"/>
      <c r="R772" s="239"/>
    </row>
    <row r="773" spans="1:18" ht="15.75" hidden="1" customHeight="1" x14ac:dyDescent="0.25">
      <c r="A773" s="3"/>
      <c r="B773" s="10"/>
      <c r="C773" s="8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239"/>
      <c r="R773" s="239"/>
    </row>
    <row r="774" spans="1:18" ht="15.75" hidden="1" customHeight="1" x14ac:dyDescent="0.25">
      <c r="A774" s="3"/>
      <c r="B774" s="10"/>
      <c r="C774" s="8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239"/>
      <c r="R774" s="239"/>
    </row>
    <row r="775" spans="1:18" ht="15.75" hidden="1" customHeight="1" x14ac:dyDescent="0.25">
      <c r="A775" s="3"/>
      <c r="B775" s="10"/>
      <c r="C775" s="8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239"/>
      <c r="R775" s="239"/>
    </row>
    <row r="776" spans="1:18" ht="15.75" hidden="1" customHeight="1" x14ac:dyDescent="0.25">
      <c r="A776" s="3"/>
      <c r="B776" s="10"/>
      <c r="C776" s="8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239"/>
      <c r="R776" s="239"/>
    </row>
    <row r="777" spans="1:18" ht="15.75" hidden="1" customHeight="1" x14ac:dyDescent="0.25">
      <c r="A777" s="3"/>
      <c r="B777" s="10"/>
      <c r="C777" s="8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239"/>
      <c r="R777" s="239"/>
    </row>
    <row r="778" spans="1:18" ht="15.75" hidden="1" customHeight="1" x14ac:dyDescent="0.25">
      <c r="A778" s="3"/>
      <c r="B778" s="10"/>
      <c r="C778" s="8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239"/>
      <c r="R778" s="239"/>
    </row>
    <row r="779" spans="1:18" ht="15.75" hidden="1" customHeight="1" x14ac:dyDescent="0.25">
      <c r="A779" s="3"/>
      <c r="B779" s="10"/>
      <c r="C779" s="8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239"/>
      <c r="R779" s="239"/>
    </row>
    <row r="780" spans="1:18" ht="15.75" hidden="1" customHeight="1" x14ac:dyDescent="0.25">
      <c r="A780" s="3"/>
      <c r="B780" s="10"/>
      <c r="C780" s="8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239"/>
      <c r="R780" s="239"/>
    </row>
    <row r="781" spans="1:18" ht="15.75" hidden="1" customHeight="1" x14ac:dyDescent="0.25">
      <c r="A781" s="3"/>
      <c r="B781" s="10"/>
      <c r="C781" s="8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239"/>
      <c r="R781" s="239"/>
    </row>
    <row r="782" spans="1:18" ht="15.75" hidden="1" customHeight="1" x14ac:dyDescent="0.25">
      <c r="A782" s="3"/>
      <c r="B782" s="10"/>
      <c r="C782" s="8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239"/>
      <c r="R782" s="239"/>
    </row>
    <row r="783" spans="1:18" ht="15.75" hidden="1" customHeight="1" x14ac:dyDescent="0.25">
      <c r="A783" s="3"/>
      <c r="B783" s="10"/>
      <c r="C783" s="8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239"/>
      <c r="R783" s="239"/>
    </row>
    <row r="784" spans="1:18" ht="15.75" hidden="1" customHeight="1" x14ac:dyDescent="0.25">
      <c r="A784" s="3"/>
      <c r="B784" s="10"/>
      <c r="C784" s="8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239"/>
      <c r="R784" s="239"/>
    </row>
    <row r="785" spans="1:18" ht="15.75" hidden="1" customHeight="1" x14ac:dyDescent="0.25">
      <c r="A785" s="3"/>
      <c r="B785" s="10"/>
      <c r="C785" s="8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239"/>
      <c r="R785" s="239"/>
    </row>
    <row r="786" spans="1:18" ht="15.75" hidden="1" customHeight="1" x14ac:dyDescent="0.25">
      <c r="A786" s="3"/>
      <c r="B786" s="10"/>
      <c r="C786" s="8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239"/>
      <c r="R786" s="239"/>
    </row>
    <row r="787" spans="1:18" ht="15.75" hidden="1" customHeight="1" x14ac:dyDescent="0.25">
      <c r="A787" s="3"/>
      <c r="B787" s="10"/>
      <c r="C787" s="8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239"/>
      <c r="R787" s="239"/>
    </row>
    <row r="788" spans="1:18" ht="15.75" hidden="1" customHeight="1" x14ac:dyDescent="0.25">
      <c r="A788" s="3"/>
      <c r="B788" s="10"/>
      <c r="C788" s="8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239"/>
      <c r="R788" s="239"/>
    </row>
    <row r="789" spans="1:18" ht="15.75" hidden="1" customHeight="1" x14ac:dyDescent="0.25">
      <c r="A789" s="3"/>
      <c r="B789" s="10"/>
      <c r="C789" s="8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239"/>
      <c r="R789" s="239"/>
    </row>
    <row r="790" spans="1:18" ht="15.75" hidden="1" customHeight="1" x14ac:dyDescent="0.25">
      <c r="A790" s="3"/>
      <c r="B790" s="10"/>
      <c r="C790" s="8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239"/>
      <c r="R790" s="239"/>
    </row>
    <row r="791" spans="1:18" ht="15.75" hidden="1" customHeight="1" x14ac:dyDescent="0.25">
      <c r="A791" s="3"/>
      <c r="B791" s="10"/>
      <c r="C791" s="8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239"/>
      <c r="R791" s="239"/>
    </row>
    <row r="792" spans="1:18" ht="15.75" hidden="1" customHeight="1" x14ac:dyDescent="0.25">
      <c r="A792" s="3"/>
      <c r="B792" s="10"/>
      <c r="C792" s="8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239"/>
      <c r="R792" s="239"/>
    </row>
    <row r="793" spans="1:18" ht="15.75" hidden="1" customHeight="1" x14ac:dyDescent="0.25">
      <c r="A793" s="3"/>
      <c r="B793" s="10"/>
      <c r="C793" s="8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239"/>
      <c r="R793" s="239"/>
    </row>
    <row r="794" spans="1:18" ht="15.75" hidden="1" customHeight="1" x14ac:dyDescent="0.25">
      <c r="A794" s="3"/>
      <c r="B794" s="10"/>
      <c r="C794" s="8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239"/>
      <c r="R794" s="239"/>
    </row>
    <row r="795" spans="1:18" ht="15.75" hidden="1" customHeight="1" x14ac:dyDescent="0.25">
      <c r="A795" s="3"/>
      <c r="B795" s="10"/>
      <c r="C795" s="8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239"/>
      <c r="R795" s="239"/>
    </row>
    <row r="796" spans="1:18" ht="15.75" hidden="1" customHeight="1" x14ac:dyDescent="0.25">
      <c r="A796" s="3"/>
      <c r="B796" s="10"/>
      <c r="C796" s="8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239"/>
      <c r="R796" s="239"/>
    </row>
    <row r="797" spans="1:18" ht="15.75" hidden="1" customHeight="1" x14ac:dyDescent="0.25">
      <c r="A797" s="3"/>
      <c r="B797" s="10"/>
      <c r="C797" s="8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239"/>
      <c r="R797" s="239"/>
    </row>
    <row r="798" spans="1:18" ht="15.75" hidden="1" customHeight="1" x14ac:dyDescent="0.25">
      <c r="A798" s="3"/>
      <c r="B798" s="10"/>
      <c r="C798" s="8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239"/>
      <c r="R798" s="239"/>
    </row>
    <row r="799" spans="1:18" ht="15.75" hidden="1" customHeight="1" x14ac:dyDescent="0.25">
      <c r="A799" s="3"/>
      <c r="B799" s="10"/>
      <c r="C799" s="8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239"/>
      <c r="R799" s="239"/>
    </row>
    <row r="800" spans="1:18" ht="15.75" hidden="1" customHeight="1" x14ac:dyDescent="0.25">
      <c r="A800" s="3"/>
      <c r="B800" s="10"/>
      <c r="C800" s="8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239"/>
      <c r="R800" s="239"/>
    </row>
    <row r="801" spans="1:18" ht="15.75" hidden="1" customHeight="1" x14ac:dyDescent="0.25">
      <c r="A801" s="3"/>
      <c r="B801" s="10"/>
      <c r="C801" s="8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239"/>
      <c r="R801" s="239"/>
    </row>
    <row r="802" spans="1:18" ht="15.75" hidden="1" customHeight="1" x14ac:dyDescent="0.25">
      <c r="A802" s="3"/>
      <c r="B802" s="10"/>
      <c r="C802" s="8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239"/>
      <c r="R802" s="239"/>
    </row>
    <row r="803" spans="1:18" ht="15.75" hidden="1" customHeight="1" x14ac:dyDescent="0.25">
      <c r="A803" s="3"/>
      <c r="B803" s="10"/>
      <c r="C803" s="8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239"/>
      <c r="R803" s="239"/>
    </row>
    <row r="804" spans="1:18" ht="15.75" hidden="1" customHeight="1" x14ac:dyDescent="0.25">
      <c r="A804" s="3"/>
      <c r="B804" s="10"/>
      <c r="C804" s="8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239"/>
      <c r="R804" s="239"/>
    </row>
    <row r="805" spans="1:18" ht="15.75" hidden="1" customHeight="1" x14ac:dyDescent="0.25">
      <c r="A805" s="3"/>
      <c r="B805" s="10"/>
      <c r="C805" s="8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239"/>
      <c r="R805" s="239"/>
    </row>
    <row r="806" spans="1:18" ht="15.75" hidden="1" customHeight="1" x14ac:dyDescent="0.25">
      <c r="A806" s="3"/>
      <c r="B806" s="10"/>
      <c r="C806" s="8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239"/>
      <c r="R806" s="239"/>
    </row>
    <row r="807" spans="1:18" ht="15.75" hidden="1" customHeight="1" x14ac:dyDescent="0.25">
      <c r="A807" s="3"/>
      <c r="B807" s="10"/>
      <c r="C807" s="8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239"/>
      <c r="R807" s="239"/>
    </row>
    <row r="808" spans="1:18" ht="15.75" hidden="1" customHeight="1" x14ac:dyDescent="0.25">
      <c r="A808" s="3"/>
      <c r="B808" s="10"/>
      <c r="C808" s="8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239"/>
      <c r="R808" s="239"/>
    </row>
    <row r="809" spans="1:18" ht="15.75" hidden="1" customHeight="1" x14ac:dyDescent="0.25">
      <c r="A809" s="3"/>
      <c r="B809" s="10"/>
      <c r="C809" s="8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239"/>
      <c r="R809" s="239"/>
    </row>
    <row r="810" spans="1:18" ht="15.75" hidden="1" customHeight="1" x14ac:dyDescent="0.25">
      <c r="A810" s="3"/>
      <c r="B810" s="10"/>
      <c r="C810" s="8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239"/>
      <c r="R810" s="239"/>
    </row>
    <row r="811" spans="1:18" ht="15.75" hidden="1" customHeight="1" x14ac:dyDescent="0.25">
      <c r="A811" s="3"/>
      <c r="B811" s="10"/>
      <c r="C811" s="8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239"/>
      <c r="R811" s="239"/>
    </row>
    <row r="812" spans="1:18" ht="15.75" hidden="1" customHeight="1" x14ac:dyDescent="0.25">
      <c r="A812" s="3"/>
      <c r="B812" s="10"/>
      <c r="C812" s="8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239"/>
      <c r="R812" s="239"/>
    </row>
    <row r="813" spans="1:18" ht="15.75" hidden="1" customHeight="1" x14ac:dyDescent="0.25">
      <c r="A813" s="3"/>
      <c r="B813" s="10"/>
      <c r="C813" s="8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239"/>
      <c r="R813" s="239"/>
    </row>
    <row r="814" spans="1:18" ht="15.75" hidden="1" customHeight="1" x14ac:dyDescent="0.25">
      <c r="A814" s="3"/>
      <c r="B814" s="10"/>
      <c r="C814" s="8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239"/>
      <c r="R814" s="239"/>
    </row>
    <row r="815" spans="1:18" ht="15.75" hidden="1" customHeight="1" x14ac:dyDescent="0.25">
      <c r="A815" s="3"/>
      <c r="B815" s="10"/>
      <c r="C815" s="8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239"/>
      <c r="R815" s="239"/>
    </row>
    <row r="816" spans="1:18" ht="15.75" hidden="1" customHeight="1" x14ac:dyDescent="0.25">
      <c r="A816" s="3"/>
      <c r="B816" s="10"/>
      <c r="C816" s="8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239"/>
      <c r="R816" s="239"/>
    </row>
    <row r="817" spans="1:18" ht="15.75" hidden="1" customHeight="1" x14ac:dyDescent="0.25">
      <c r="A817" s="3"/>
      <c r="B817" s="10"/>
      <c r="C817" s="8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239"/>
      <c r="R817" s="239"/>
    </row>
    <row r="818" spans="1:18" ht="15.75" hidden="1" customHeight="1" x14ac:dyDescent="0.25">
      <c r="A818" s="3"/>
      <c r="B818" s="10"/>
      <c r="C818" s="8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239"/>
      <c r="R818" s="239"/>
    </row>
    <row r="819" spans="1:18" ht="15.75" hidden="1" customHeight="1" x14ac:dyDescent="0.25">
      <c r="A819" s="3"/>
      <c r="B819" s="10"/>
      <c r="C819" s="8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239"/>
      <c r="R819" s="239"/>
    </row>
    <row r="820" spans="1:18" ht="15.75" hidden="1" customHeight="1" x14ac:dyDescent="0.25">
      <c r="A820" s="3"/>
      <c r="B820" s="10"/>
      <c r="C820" s="8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239"/>
      <c r="R820" s="239"/>
    </row>
    <row r="821" spans="1:18" ht="15.75" hidden="1" customHeight="1" x14ac:dyDescent="0.25">
      <c r="A821" s="3"/>
      <c r="B821" s="10"/>
      <c r="C821" s="8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239"/>
      <c r="R821" s="239"/>
    </row>
    <row r="822" spans="1:18" ht="15.75" hidden="1" customHeight="1" x14ac:dyDescent="0.25">
      <c r="A822" s="3"/>
      <c r="B822" s="10"/>
      <c r="C822" s="8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239"/>
      <c r="R822" s="239"/>
    </row>
    <row r="823" spans="1:18" ht="15.75" hidden="1" customHeight="1" x14ac:dyDescent="0.25">
      <c r="A823" s="3"/>
      <c r="B823" s="10"/>
      <c r="C823" s="8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239"/>
      <c r="R823" s="239"/>
    </row>
    <row r="824" spans="1:18" ht="15.75" hidden="1" customHeight="1" x14ac:dyDescent="0.25">
      <c r="A824" s="3"/>
      <c r="B824" s="10"/>
      <c r="C824" s="8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239"/>
      <c r="R824" s="239"/>
    </row>
    <row r="825" spans="1:18" ht="15.75" hidden="1" customHeight="1" x14ac:dyDescent="0.25">
      <c r="A825" s="3"/>
      <c r="B825" s="10"/>
      <c r="C825" s="8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239"/>
      <c r="R825" s="239"/>
    </row>
    <row r="826" spans="1:18" ht="15.75" hidden="1" customHeight="1" x14ac:dyDescent="0.25">
      <c r="A826" s="3"/>
      <c r="B826" s="10"/>
      <c r="C826" s="8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239"/>
      <c r="R826" s="239"/>
    </row>
    <row r="827" spans="1:18" ht="15.75" hidden="1" customHeight="1" x14ac:dyDescent="0.25">
      <c r="A827" s="3"/>
      <c r="B827" s="10"/>
      <c r="C827" s="8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239"/>
      <c r="R827" s="239"/>
    </row>
    <row r="828" spans="1:18" ht="15.75" hidden="1" customHeight="1" x14ac:dyDescent="0.25">
      <c r="A828" s="3"/>
      <c r="B828" s="10"/>
      <c r="C828" s="8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239"/>
      <c r="R828" s="239"/>
    </row>
    <row r="829" spans="1:18" ht="15.75" hidden="1" customHeight="1" x14ac:dyDescent="0.25">
      <c r="A829" s="3"/>
      <c r="B829" s="10"/>
      <c r="C829" s="8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239"/>
      <c r="R829" s="239"/>
    </row>
    <row r="830" spans="1:18" ht="15.75" hidden="1" customHeight="1" x14ac:dyDescent="0.25">
      <c r="A830" s="3"/>
      <c r="B830" s="10"/>
      <c r="C830" s="8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239"/>
      <c r="R830" s="239"/>
    </row>
    <row r="831" spans="1:18" ht="15.75" hidden="1" customHeight="1" x14ac:dyDescent="0.25">
      <c r="A831" s="3"/>
      <c r="B831" s="10"/>
      <c r="C831" s="8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239"/>
      <c r="R831" s="239"/>
    </row>
    <row r="832" spans="1:18" ht="15.75" hidden="1" customHeight="1" x14ac:dyDescent="0.25">
      <c r="A832" s="3"/>
      <c r="B832" s="10"/>
      <c r="C832" s="8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239"/>
      <c r="R832" s="239"/>
    </row>
    <row r="833" spans="1:18" ht="15.75" hidden="1" customHeight="1" x14ac:dyDescent="0.25">
      <c r="A833" s="3"/>
      <c r="B833" s="10"/>
      <c r="C833" s="8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239"/>
      <c r="R833" s="239"/>
    </row>
    <row r="834" spans="1:18" ht="15.75" hidden="1" customHeight="1" x14ac:dyDescent="0.25">
      <c r="A834" s="3"/>
      <c r="B834" s="10"/>
      <c r="C834" s="8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239"/>
      <c r="R834" s="239"/>
    </row>
    <row r="835" spans="1:18" ht="15.75" hidden="1" customHeight="1" x14ac:dyDescent="0.25">
      <c r="A835" s="3"/>
      <c r="B835" s="10"/>
      <c r="C835" s="8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239"/>
      <c r="R835" s="239"/>
    </row>
    <row r="836" spans="1:18" ht="15.75" hidden="1" customHeight="1" x14ac:dyDescent="0.25">
      <c r="A836" s="3"/>
      <c r="B836" s="10"/>
      <c r="C836" s="8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239"/>
      <c r="R836" s="239"/>
    </row>
    <row r="837" spans="1:18" ht="15.75" hidden="1" customHeight="1" x14ac:dyDescent="0.25">
      <c r="A837" s="3"/>
      <c r="B837" s="10"/>
      <c r="C837" s="8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239"/>
      <c r="R837" s="239"/>
    </row>
    <row r="838" spans="1:18" ht="15.75" hidden="1" customHeight="1" x14ac:dyDescent="0.25">
      <c r="A838" s="3"/>
      <c r="B838" s="10"/>
      <c r="C838" s="8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239"/>
      <c r="R838" s="239"/>
    </row>
    <row r="839" spans="1:18" ht="15.75" hidden="1" customHeight="1" x14ac:dyDescent="0.25">
      <c r="A839" s="3"/>
      <c r="B839" s="10"/>
      <c r="C839" s="8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239"/>
      <c r="R839" s="239"/>
    </row>
    <row r="840" spans="1:18" ht="15.75" hidden="1" customHeight="1" x14ac:dyDescent="0.25">
      <c r="A840" s="3"/>
      <c r="B840" s="10"/>
      <c r="C840" s="8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239"/>
      <c r="R840" s="239"/>
    </row>
    <row r="841" spans="1:18" ht="15.75" hidden="1" customHeight="1" x14ac:dyDescent="0.25">
      <c r="A841" s="3"/>
      <c r="B841" s="10"/>
      <c r="C841" s="8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239"/>
      <c r="R841" s="239"/>
    </row>
    <row r="842" spans="1:18" ht="15.75" hidden="1" customHeight="1" x14ac:dyDescent="0.25">
      <c r="A842" s="3"/>
      <c r="B842" s="10"/>
      <c r="C842" s="8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239"/>
      <c r="R842" s="239"/>
    </row>
    <row r="843" spans="1:18" ht="15.75" hidden="1" customHeight="1" x14ac:dyDescent="0.25">
      <c r="A843" s="3"/>
      <c r="B843" s="10"/>
      <c r="C843" s="8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239"/>
      <c r="R843" s="239"/>
    </row>
    <row r="844" spans="1:18" ht="15.75" hidden="1" customHeight="1" x14ac:dyDescent="0.25">
      <c r="A844" s="3"/>
      <c r="B844" s="10"/>
      <c r="C844" s="8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239"/>
      <c r="R844" s="239"/>
    </row>
    <row r="845" spans="1:18" ht="15.75" hidden="1" customHeight="1" x14ac:dyDescent="0.25">
      <c r="A845" s="3"/>
      <c r="B845" s="10"/>
      <c r="C845" s="8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239"/>
      <c r="R845" s="239"/>
    </row>
    <row r="846" spans="1:18" ht="15.75" hidden="1" customHeight="1" x14ac:dyDescent="0.25">
      <c r="A846" s="3"/>
      <c r="B846" s="10"/>
      <c r="C846" s="8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239"/>
      <c r="R846" s="239"/>
    </row>
    <row r="847" spans="1:18" ht="15.75" hidden="1" customHeight="1" x14ac:dyDescent="0.25">
      <c r="A847" s="3"/>
      <c r="B847" s="10"/>
      <c r="C847" s="8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239"/>
      <c r="R847" s="239"/>
    </row>
    <row r="848" spans="1:18" ht="15.75" hidden="1" customHeight="1" x14ac:dyDescent="0.25">
      <c r="A848" s="3"/>
      <c r="B848" s="10"/>
      <c r="C848" s="8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239"/>
      <c r="R848" s="239"/>
    </row>
    <row r="849" spans="1:18" ht="15.75" hidden="1" customHeight="1" x14ac:dyDescent="0.25">
      <c r="A849" s="3"/>
      <c r="B849" s="10"/>
      <c r="C849" s="8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239"/>
      <c r="R849" s="239"/>
    </row>
    <row r="850" spans="1:18" ht="15.75" hidden="1" customHeight="1" x14ac:dyDescent="0.25">
      <c r="A850" s="3"/>
      <c r="B850" s="10"/>
      <c r="C850" s="8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239"/>
      <c r="R850" s="239"/>
    </row>
    <row r="851" spans="1:18" ht="15.75" hidden="1" customHeight="1" x14ac:dyDescent="0.25">
      <c r="A851" s="3"/>
      <c r="B851" s="10"/>
      <c r="C851" s="8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239"/>
      <c r="R851" s="239"/>
    </row>
    <row r="852" spans="1:18" ht="15.75" hidden="1" customHeight="1" x14ac:dyDescent="0.25">
      <c r="A852" s="3"/>
      <c r="B852" s="10"/>
      <c r="C852" s="8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239"/>
      <c r="R852" s="239"/>
    </row>
    <row r="853" spans="1:18" ht="15.75" hidden="1" customHeight="1" x14ac:dyDescent="0.25">
      <c r="A853" s="3"/>
      <c r="B853" s="10"/>
      <c r="C853" s="8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239"/>
      <c r="R853" s="239"/>
    </row>
    <row r="854" spans="1:18" ht="15.75" hidden="1" customHeight="1" x14ac:dyDescent="0.25">
      <c r="A854" s="3"/>
      <c r="B854" s="10"/>
      <c r="C854" s="8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239"/>
      <c r="R854" s="239"/>
    </row>
    <row r="855" spans="1:18" ht="15.75" hidden="1" customHeight="1" x14ac:dyDescent="0.25">
      <c r="A855" s="3"/>
      <c r="B855" s="10"/>
      <c r="C855" s="8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239"/>
      <c r="R855" s="239"/>
    </row>
    <row r="856" spans="1:18" ht="15.75" hidden="1" customHeight="1" x14ac:dyDescent="0.25">
      <c r="A856" s="3"/>
      <c r="B856" s="10"/>
      <c r="C856" s="8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239"/>
      <c r="R856" s="239"/>
    </row>
    <row r="857" spans="1:18" ht="15.75" hidden="1" customHeight="1" x14ac:dyDescent="0.25">
      <c r="A857" s="3"/>
      <c r="B857" s="10"/>
      <c r="C857" s="8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239"/>
      <c r="R857" s="239"/>
    </row>
    <row r="858" spans="1:18" ht="15.75" hidden="1" customHeight="1" x14ac:dyDescent="0.25">
      <c r="A858" s="3"/>
      <c r="B858" s="10"/>
      <c r="C858" s="8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239"/>
      <c r="R858" s="239"/>
    </row>
    <row r="859" spans="1:18" ht="15.75" hidden="1" customHeight="1" x14ac:dyDescent="0.25">
      <c r="A859" s="3"/>
      <c r="B859" s="10"/>
      <c r="C859" s="8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239"/>
      <c r="R859" s="239"/>
    </row>
    <row r="860" spans="1:18" ht="15.75" hidden="1" customHeight="1" x14ac:dyDescent="0.25">
      <c r="A860" s="3"/>
      <c r="B860" s="10"/>
      <c r="C860" s="8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239"/>
      <c r="R860" s="239"/>
    </row>
    <row r="861" spans="1:18" ht="15.75" hidden="1" customHeight="1" x14ac:dyDescent="0.25">
      <c r="A861" s="3"/>
      <c r="B861" s="10"/>
      <c r="C861" s="8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239"/>
      <c r="R861" s="239"/>
    </row>
    <row r="862" spans="1:18" ht="15.75" hidden="1" customHeight="1" x14ac:dyDescent="0.25">
      <c r="A862" s="3"/>
      <c r="B862" s="10"/>
      <c r="C862" s="8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239"/>
      <c r="R862" s="239"/>
    </row>
    <row r="863" spans="1:18" ht="15.75" hidden="1" customHeight="1" x14ac:dyDescent="0.25">
      <c r="A863" s="3"/>
      <c r="B863" s="10"/>
      <c r="C863" s="8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239"/>
      <c r="R863" s="239"/>
    </row>
    <row r="864" spans="1:18" ht="15.75" hidden="1" customHeight="1" x14ac:dyDescent="0.25">
      <c r="A864" s="3"/>
      <c r="B864" s="10"/>
      <c r="C864" s="8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239"/>
      <c r="R864" s="239"/>
    </row>
    <row r="865" spans="1:18" ht="15.75" hidden="1" customHeight="1" x14ac:dyDescent="0.25">
      <c r="A865" s="3"/>
      <c r="B865" s="10"/>
      <c r="C865" s="8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239"/>
      <c r="R865" s="239"/>
    </row>
    <row r="866" spans="1:18" ht="15.75" hidden="1" customHeight="1" x14ac:dyDescent="0.25">
      <c r="A866" s="3"/>
      <c r="B866" s="10"/>
      <c r="C866" s="8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239"/>
      <c r="R866" s="239"/>
    </row>
    <row r="867" spans="1:18" ht="15.75" hidden="1" customHeight="1" x14ac:dyDescent="0.25">
      <c r="A867" s="3"/>
      <c r="B867" s="10"/>
      <c r="C867" s="8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239"/>
      <c r="R867" s="239"/>
    </row>
    <row r="868" spans="1:18" ht="15.75" hidden="1" customHeight="1" x14ac:dyDescent="0.25">
      <c r="A868" s="3"/>
      <c r="B868" s="10"/>
      <c r="C868" s="8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239"/>
      <c r="R868" s="239"/>
    </row>
    <row r="869" spans="1:18" ht="15.75" hidden="1" customHeight="1" x14ac:dyDescent="0.25">
      <c r="A869" s="3"/>
      <c r="B869" s="10"/>
      <c r="C869" s="8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239"/>
      <c r="R869" s="239"/>
    </row>
    <row r="870" spans="1:18" ht="15.75" hidden="1" customHeight="1" x14ac:dyDescent="0.25">
      <c r="A870" s="3"/>
      <c r="B870" s="10"/>
      <c r="C870" s="8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239"/>
      <c r="R870" s="239"/>
    </row>
    <row r="871" spans="1:18" ht="15.75" hidden="1" customHeight="1" x14ac:dyDescent="0.25">
      <c r="A871" s="3"/>
      <c r="B871" s="10"/>
      <c r="C871" s="8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239"/>
      <c r="R871" s="239"/>
    </row>
    <row r="872" spans="1:18" ht="15.75" hidden="1" customHeight="1" x14ac:dyDescent="0.25">
      <c r="A872" s="3"/>
      <c r="B872" s="10"/>
      <c r="C872" s="8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239"/>
      <c r="R872" s="239"/>
    </row>
    <row r="873" spans="1:18" ht="15.75" hidden="1" customHeight="1" x14ac:dyDescent="0.25">
      <c r="A873" s="3"/>
      <c r="B873" s="10"/>
      <c r="C873" s="8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239"/>
      <c r="R873" s="239"/>
    </row>
    <row r="874" spans="1:18" ht="15.75" hidden="1" customHeight="1" x14ac:dyDescent="0.25">
      <c r="A874" s="3"/>
      <c r="B874" s="10"/>
      <c r="C874" s="8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239"/>
      <c r="R874" s="239"/>
    </row>
    <row r="875" spans="1:18" ht="15.75" hidden="1" customHeight="1" x14ac:dyDescent="0.25">
      <c r="A875" s="3"/>
      <c r="B875" s="10"/>
      <c r="C875" s="8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239"/>
      <c r="R875" s="239"/>
    </row>
    <row r="876" spans="1:18" ht="15.75" hidden="1" customHeight="1" x14ac:dyDescent="0.25">
      <c r="A876" s="3"/>
      <c r="B876" s="10"/>
      <c r="C876" s="8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239"/>
      <c r="R876" s="239"/>
    </row>
    <row r="877" spans="1:18" ht="15.75" hidden="1" customHeight="1" x14ac:dyDescent="0.25">
      <c r="A877" s="3"/>
      <c r="B877" s="10"/>
      <c r="C877" s="8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239"/>
      <c r="R877" s="239"/>
    </row>
    <row r="878" spans="1:18" ht="15.75" hidden="1" customHeight="1" x14ac:dyDescent="0.25">
      <c r="A878" s="3"/>
      <c r="B878" s="10"/>
      <c r="C878" s="8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239"/>
      <c r="R878" s="239"/>
    </row>
    <row r="879" spans="1:18" ht="15.75" hidden="1" customHeight="1" x14ac:dyDescent="0.25">
      <c r="A879" s="3"/>
      <c r="B879" s="10"/>
      <c r="C879" s="8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239"/>
      <c r="R879" s="239"/>
    </row>
    <row r="880" spans="1:18" ht="15.75" hidden="1" customHeight="1" x14ac:dyDescent="0.25">
      <c r="A880" s="3"/>
      <c r="B880" s="10"/>
      <c r="C880" s="8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239"/>
      <c r="R880" s="239"/>
    </row>
    <row r="881" spans="1:18" ht="15.75" hidden="1" customHeight="1" x14ac:dyDescent="0.25">
      <c r="A881" s="3"/>
      <c r="B881" s="10"/>
      <c r="C881" s="8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239"/>
      <c r="R881" s="239"/>
    </row>
    <row r="882" spans="1:18" ht="15.75" hidden="1" customHeight="1" x14ac:dyDescent="0.25">
      <c r="A882" s="3"/>
      <c r="B882" s="10"/>
      <c r="C882" s="8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239"/>
      <c r="R882" s="239"/>
    </row>
    <row r="883" spans="1:18" ht="15.75" hidden="1" customHeight="1" x14ac:dyDescent="0.25">
      <c r="A883" s="3"/>
      <c r="B883" s="10"/>
      <c r="C883" s="8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239"/>
      <c r="R883" s="239"/>
    </row>
    <row r="884" spans="1:18" ht="15.75" hidden="1" customHeight="1" x14ac:dyDescent="0.25">
      <c r="A884" s="3"/>
      <c r="B884" s="10"/>
      <c r="C884" s="8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239"/>
      <c r="R884" s="239"/>
    </row>
    <row r="885" spans="1:18" ht="15.75" hidden="1" customHeight="1" x14ac:dyDescent="0.25">
      <c r="A885" s="3"/>
      <c r="B885" s="10"/>
      <c r="C885" s="8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239"/>
      <c r="R885" s="239"/>
    </row>
    <row r="886" spans="1:18" ht="15.75" hidden="1" customHeight="1" x14ac:dyDescent="0.25">
      <c r="A886" s="3"/>
      <c r="B886" s="10"/>
      <c r="C886" s="8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239"/>
      <c r="R886" s="239"/>
    </row>
    <row r="887" spans="1:18" ht="15.75" hidden="1" customHeight="1" x14ac:dyDescent="0.25">
      <c r="A887" s="3"/>
      <c r="B887" s="10"/>
      <c r="C887" s="8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239"/>
      <c r="R887" s="239"/>
    </row>
    <row r="888" spans="1:18" ht="15.75" hidden="1" customHeight="1" x14ac:dyDescent="0.25">
      <c r="A888" s="3"/>
      <c r="B888" s="10"/>
      <c r="C888" s="8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239"/>
      <c r="R888" s="239"/>
    </row>
    <row r="889" spans="1:18" ht="15.75" hidden="1" customHeight="1" x14ac:dyDescent="0.25">
      <c r="A889" s="3"/>
      <c r="B889" s="10"/>
      <c r="C889" s="8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239"/>
      <c r="R889" s="239"/>
    </row>
    <row r="890" spans="1:18" ht="15.75" hidden="1" customHeight="1" x14ac:dyDescent="0.25">
      <c r="A890" s="3"/>
      <c r="B890" s="10"/>
      <c r="C890" s="8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239"/>
      <c r="R890" s="239"/>
    </row>
    <row r="891" spans="1:18" ht="15.75" hidden="1" customHeight="1" x14ac:dyDescent="0.25">
      <c r="A891" s="3"/>
      <c r="B891" s="10"/>
      <c r="C891" s="8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239"/>
      <c r="R891" s="239"/>
    </row>
    <row r="892" spans="1:18" ht="15.75" hidden="1" customHeight="1" x14ac:dyDescent="0.25">
      <c r="A892" s="3"/>
      <c r="B892" s="10"/>
      <c r="C892" s="8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239"/>
      <c r="R892" s="239"/>
    </row>
    <row r="893" spans="1:18" ht="15.75" hidden="1" customHeight="1" x14ac:dyDescent="0.25">
      <c r="A893" s="3"/>
      <c r="B893" s="10"/>
      <c r="C893" s="8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239"/>
      <c r="R893" s="239"/>
    </row>
    <row r="894" spans="1:18" ht="15.75" hidden="1" customHeight="1" x14ac:dyDescent="0.25">
      <c r="A894" s="3"/>
      <c r="B894" s="10"/>
      <c r="C894" s="8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239"/>
      <c r="R894" s="239"/>
    </row>
    <row r="895" spans="1:18" ht="15.75" hidden="1" customHeight="1" x14ac:dyDescent="0.25">
      <c r="A895" s="3"/>
      <c r="B895" s="10"/>
      <c r="C895" s="8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239"/>
      <c r="R895" s="239"/>
    </row>
    <row r="896" spans="1:18" ht="15.75" hidden="1" customHeight="1" x14ac:dyDescent="0.25">
      <c r="A896" s="3"/>
      <c r="B896" s="10"/>
      <c r="C896" s="8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239"/>
      <c r="R896" s="239"/>
    </row>
    <row r="897" spans="1:18" ht="15.75" hidden="1" customHeight="1" x14ac:dyDescent="0.25">
      <c r="A897" s="3"/>
      <c r="B897" s="10"/>
      <c r="C897" s="8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239"/>
      <c r="R897" s="239"/>
    </row>
    <row r="898" spans="1:18" ht="15.75" hidden="1" customHeight="1" x14ac:dyDescent="0.25">
      <c r="A898" s="3"/>
      <c r="B898" s="10"/>
      <c r="C898" s="8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239"/>
      <c r="R898" s="239"/>
    </row>
    <row r="899" spans="1:18" ht="15.75" hidden="1" customHeight="1" x14ac:dyDescent="0.25">
      <c r="A899" s="3"/>
      <c r="B899" s="10"/>
      <c r="C899" s="8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239"/>
      <c r="R899" s="239"/>
    </row>
    <row r="900" spans="1:18" ht="15.75" hidden="1" customHeight="1" x14ac:dyDescent="0.25">
      <c r="A900" s="3"/>
      <c r="B900" s="10"/>
      <c r="C900" s="8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239"/>
      <c r="R900" s="239"/>
    </row>
    <row r="901" spans="1:18" ht="15.75" hidden="1" customHeight="1" x14ac:dyDescent="0.25">
      <c r="A901" s="3"/>
      <c r="B901" s="10"/>
      <c r="C901" s="8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239"/>
      <c r="R901" s="239"/>
    </row>
    <row r="902" spans="1:18" ht="15.75" hidden="1" customHeight="1" x14ac:dyDescent="0.25">
      <c r="A902" s="3"/>
      <c r="B902" s="10"/>
      <c r="C902" s="8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239"/>
      <c r="R902" s="239"/>
    </row>
    <row r="903" spans="1:18" ht="15.75" hidden="1" customHeight="1" x14ac:dyDescent="0.25">
      <c r="A903" s="3"/>
      <c r="B903" s="10"/>
      <c r="C903" s="8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239"/>
      <c r="R903" s="239"/>
    </row>
    <row r="904" spans="1:18" ht="15.75" hidden="1" customHeight="1" x14ac:dyDescent="0.25">
      <c r="A904" s="3"/>
      <c r="B904" s="10"/>
      <c r="C904" s="8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239"/>
      <c r="R904" s="239"/>
    </row>
    <row r="905" spans="1:18" ht="15.75" hidden="1" customHeight="1" x14ac:dyDescent="0.25">
      <c r="A905" s="3"/>
      <c r="B905" s="10"/>
      <c r="C905" s="8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239"/>
      <c r="R905" s="239"/>
    </row>
    <row r="906" spans="1:18" ht="15.75" hidden="1" customHeight="1" x14ac:dyDescent="0.25">
      <c r="A906" s="3"/>
      <c r="B906" s="10"/>
      <c r="C906" s="8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239"/>
      <c r="R906" s="239"/>
    </row>
    <row r="907" spans="1:18" ht="15.75" hidden="1" customHeight="1" x14ac:dyDescent="0.25">
      <c r="A907" s="3"/>
      <c r="B907" s="10"/>
      <c r="C907" s="8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239"/>
      <c r="R907" s="239"/>
    </row>
    <row r="908" spans="1:18" ht="15.75" hidden="1" customHeight="1" x14ac:dyDescent="0.25">
      <c r="A908" s="3"/>
      <c r="B908" s="10"/>
      <c r="C908" s="8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239"/>
      <c r="R908" s="239"/>
    </row>
    <row r="909" spans="1:18" ht="15.75" hidden="1" customHeight="1" x14ac:dyDescent="0.25">
      <c r="A909" s="3"/>
      <c r="B909" s="10"/>
      <c r="C909" s="8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239"/>
      <c r="R909" s="239"/>
    </row>
    <row r="910" spans="1:18" ht="15.75" hidden="1" customHeight="1" x14ac:dyDescent="0.25">
      <c r="A910" s="3"/>
      <c r="B910" s="10"/>
      <c r="C910" s="8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239"/>
      <c r="R910" s="239"/>
    </row>
    <row r="911" spans="1:18" ht="15.75" hidden="1" customHeight="1" x14ac:dyDescent="0.25">
      <c r="A911" s="3"/>
      <c r="B911" s="10"/>
      <c r="C911" s="8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239"/>
      <c r="R911" s="239"/>
    </row>
    <row r="912" spans="1:18" ht="15.75" hidden="1" customHeight="1" x14ac:dyDescent="0.25">
      <c r="A912" s="3"/>
      <c r="B912" s="10"/>
      <c r="C912" s="8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239"/>
      <c r="R912" s="239"/>
    </row>
    <row r="913" spans="1:18" ht="15.75" hidden="1" customHeight="1" x14ac:dyDescent="0.25">
      <c r="A913" s="3"/>
      <c r="B913" s="10"/>
      <c r="C913" s="8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239"/>
      <c r="R913" s="239"/>
    </row>
    <row r="914" spans="1:18" ht="15.75" hidden="1" customHeight="1" x14ac:dyDescent="0.25">
      <c r="A914" s="3"/>
      <c r="B914" s="10"/>
      <c r="C914" s="8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239"/>
      <c r="R914" s="239"/>
    </row>
    <row r="915" spans="1:18" ht="15.75" hidden="1" customHeight="1" x14ac:dyDescent="0.25">
      <c r="A915" s="3"/>
      <c r="B915" s="10"/>
      <c r="C915" s="8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239"/>
      <c r="R915" s="239"/>
    </row>
    <row r="916" spans="1:18" ht="15.75" hidden="1" customHeight="1" x14ac:dyDescent="0.25">
      <c r="A916" s="3"/>
      <c r="B916" s="10"/>
      <c r="C916" s="8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239"/>
      <c r="R916" s="239"/>
    </row>
    <row r="917" spans="1:18" ht="15.75" hidden="1" customHeight="1" x14ac:dyDescent="0.25">
      <c r="A917" s="3"/>
      <c r="B917" s="10"/>
      <c r="C917" s="8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239"/>
      <c r="R917" s="239"/>
    </row>
    <row r="918" spans="1:18" ht="15.75" hidden="1" customHeight="1" x14ac:dyDescent="0.25">
      <c r="A918" s="3"/>
      <c r="B918" s="10"/>
      <c r="C918" s="8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239"/>
      <c r="R918" s="239"/>
    </row>
    <row r="919" spans="1:18" ht="15.75" hidden="1" customHeight="1" x14ac:dyDescent="0.25">
      <c r="A919" s="3"/>
      <c r="B919" s="10"/>
      <c r="C919" s="8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239"/>
      <c r="R919" s="239"/>
    </row>
    <row r="920" spans="1:18" ht="15.75" hidden="1" customHeight="1" x14ac:dyDescent="0.25">
      <c r="A920" s="3"/>
      <c r="B920" s="10"/>
      <c r="C920" s="8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239"/>
      <c r="R920" s="239"/>
    </row>
    <row r="921" spans="1:18" ht="15.75" hidden="1" customHeight="1" x14ac:dyDescent="0.25">
      <c r="A921" s="3"/>
      <c r="B921" s="10"/>
      <c r="C921" s="8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239"/>
      <c r="R921" s="239"/>
    </row>
    <row r="922" spans="1:18" ht="15.75" hidden="1" customHeight="1" x14ac:dyDescent="0.25">
      <c r="A922" s="3"/>
      <c r="B922" s="10"/>
      <c r="C922" s="8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239"/>
      <c r="R922" s="239"/>
    </row>
    <row r="923" spans="1:18" ht="15.75" hidden="1" customHeight="1" x14ac:dyDescent="0.25">
      <c r="A923" s="3"/>
      <c r="B923" s="10"/>
      <c r="C923" s="8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239"/>
      <c r="R923" s="239"/>
    </row>
    <row r="924" spans="1:18" ht="15.75" hidden="1" customHeight="1" x14ac:dyDescent="0.25">
      <c r="A924" s="3"/>
      <c r="B924" s="10"/>
      <c r="C924" s="8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239"/>
      <c r="R924" s="239"/>
    </row>
    <row r="925" spans="1:18" ht="15.75" hidden="1" customHeight="1" x14ac:dyDescent="0.25">
      <c r="A925" s="3"/>
      <c r="B925" s="10"/>
      <c r="C925" s="8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239"/>
      <c r="R925" s="239"/>
    </row>
    <row r="926" spans="1:18" ht="15.75" hidden="1" customHeight="1" x14ac:dyDescent="0.25">
      <c r="A926" s="3"/>
      <c r="B926" s="10"/>
      <c r="C926" s="8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239"/>
      <c r="R926" s="239"/>
    </row>
    <row r="927" spans="1:18" ht="15.75" hidden="1" customHeight="1" x14ac:dyDescent="0.25">
      <c r="A927" s="3"/>
      <c r="B927" s="10"/>
      <c r="C927" s="8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239"/>
      <c r="R927" s="239"/>
    </row>
    <row r="928" spans="1:18" ht="15.75" hidden="1" customHeight="1" x14ac:dyDescent="0.25">
      <c r="A928" s="3"/>
      <c r="B928" s="10"/>
      <c r="C928" s="8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239"/>
      <c r="R928" s="239"/>
    </row>
    <row r="929" spans="1:18" ht="15.75" hidden="1" customHeight="1" x14ac:dyDescent="0.25">
      <c r="A929" s="3"/>
      <c r="B929" s="10"/>
      <c r="C929" s="8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239"/>
      <c r="R929" s="239"/>
    </row>
    <row r="930" spans="1:18" ht="15.75" hidden="1" customHeight="1" x14ac:dyDescent="0.25">
      <c r="A930" s="3"/>
      <c r="B930" s="10"/>
      <c r="C930" s="8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239"/>
      <c r="R930" s="239"/>
    </row>
    <row r="931" spans="1:18" ht="15.75" hidden="1" customHeight="1" x14ac:dyDescent="0.25">
      <c r="A931" s="3"/>
      <c r="B931" s="10"/>
      <c r="C931" s="8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239"/>
      <c r="R931" s="239"/>
    </row>
    <row r="932" spans="1:18" ht="15.75" hidden="1" customHeight="1" x14ac:dyDescent="0.25">
      <c r="A932" s="3"/>
      <c r="B932" s="10"/>
      <c r="C932" s="8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239"/>
      <c r="R932" s="239"/>
    </row>
    <row r="933" spans="1:18" ht="15.75" hidden="1" customHeight="1" x14ac:dyDescent="0.25">
      <c r="A933" s="3"/>
      <c r="B933" s="10"/>
      <c r="C933" s="8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239"/>
      <c r="R933" s="239"/>
    </row>
    <row r="934" spans="1:18" ht="15.75" hidden="1" customHeight="1" x14ac:dyDescent="0.25">
      <c r="A934" s="3"/>
      <c r="B934" s="10"/>
      <c r="C934" s="8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239"/>
      <c r="R934" s="239"/>
    </row>
    <row r="935" spans="1:18" ht="15.75" hidden="1" customHeight="1" x14ac:dyDescent="0.25">
      <c r="A935" s="3"/>
      <c r="B935" s="10"/>
      <c r="C935" s="8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239"/>
      <c r="R935" s="239"/>
    </row>
    <row r="936" spans="1:18" ht="15.75" hidden="1" customHeight="1" x14ac:dyDescent="0.25">
      <c r="A936" s="3"/>
      <c r="B936" s="10"/>
      <c r="C936" s="8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239"/>
      <c r="R936" s="239"/>
    </row>
    <row r="937" spans="1:18" ht="15.75" hidden="1" customHeight="1" x14ac:dyDescent="0.25">
      <c r="A937" s="3"/>
      <c r="B937" s="10"/>
      <c r="C937" s="8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239"/>
      <c r="R937" s="239"/>
    </row>
    <row r="938" spans="1:18" ht="15.75" hidden="1" customHeight="1" x14ac:dyDescent="0.25">
      <c r="A938" s="3"/>
      <c r="B938" s="10"/>
      <c r="C938" s="8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239"/>
      <c r="R938" s="239"/>
    </row>
    <row r="939" spans="1:18" ht="15.75" hidden="1" customHeight="1" x14ac:dyDescent="0.25">
      <c r="A939" s="3"/>
      <c r="B939" s="10"/>
      <c r="C939" s="8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239"/>
      <c r="R939" s="239"/>
    </row>
    <row r="940" spans="1:18" ht="15.75" hidden="1" customHeight="1" x14ac:dyDescent="0.25">
      <c r="A940" s="3"/>
      <c r="B940" s="10"/>
      <c r="C940" s="8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239"/>
      <c r="R940" s="239"/>
    </row>
    <row r="941" spans="1:18" ht="15.75" hidden="1" customHeight="1" x14ac:dyDescent="0.25">
      <c r="A941" s="3"/>
      <c r="B941" s="10"/>
      <c r="C941" s="8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239"/>
      <c r="R941" s="239"/>
    </row>
    <row r="942" spans="1:18" ht="15.75" hidden="1" customHeight="1" x14ac:dyDescent="0.25">
      <c r="A942" s="3"/>
      <c r="B942" s="10"/>
      <c r="C942" s="8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239"/>
      <c r="R942" s="239"/>
    </row>
    <row r="943" spans="1:18" ht="15.75" hidden="1" customHeight="1" x14ac:dyDescent="0.25">
      <c r="A943" s="3"/>
      <c r="B943" s="10"/>
      <c r="C943" s="8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239"/>
      <c r="R943" s="239"/>
    </row>
    <row r="944" spans="1:18" ht="15.75" hidden="1" customHeight="1" x14ac:dyDescent="0.25">
      <c r="A944" s="3"/>
      <c r="B944" s="10"/>
      <c r="C944" s="8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239"/>
      <c r="R944" s="239"/>
    </row>
    <row r="945" spans="1:18" ht="15.75" hidden="1" customHeight="1" x14ac:dyDescent="0.25">
      <c r="A945" s="3"/>
      <c r="B945" s="10"/>
      <c r="C945" s="8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239"/>
      <c r="R945" s="239"/>
    </row>
    <row r="946" spans="1:18" ht="15.75" hidden="1" customHeight="1" x14ac:dyDescent="0.25">
      <c r="A946" s="3"/>
      <c r="B946" s="10"/>
      <c r="C946" s="8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239"/>
      <c r="R946" s="239"/>
    </row>
    <row r="947" spans="1:18" ht="15.75" hidden="1" customHeight="1" x14ac:dyDescent="0.25">
      <c r="A947" s="3"/>
      <c r="B947" s="10"/>
      <c r="C947" s="8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239"/>
      <c r="R947" s="239"/>
    </row>
    <row r="948" spans="1:18" ht="15.75" hidden="1" customHeight="1" x14ac:dyDescent="0.25">
      <c r="A948" s="3"/>
      <c r="B948" s="10"/>
      <c r="C948" s="8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239"/>
      <c r="R948" s="239"/>
    </row>
    <row r="949" spans="1:18" ht="15.75" hidden="1" customHeight="1" x14ac:dyDescent="0.25">
      <c r="A949" s="3"/>
      <c r="B949" s="10"/>
      <c r="C949" s="8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239"/>
      <c r="R949" s="239"/>
    </row>
    <row r="950" spans="1:18" ht="15.75" hidden="1" customHeight="1" x14ac:dyDescent="0.25">
      <c r="A950" s="3"/>
      <c r="B950" s="10"/>
      <c r="C950" s="8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239"/>
      <c r="R950" s="239"/>
    </row>
    <row r="951" spans="1:18" ht="15.75" hidden="1" customHeight="1" x14ac:dyDescent="0.25">
      <c r="A951" s="3"/>
      <c r="B951" s="10"/>
      <c r="C951" s="8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239"/>
      <c r="R951" s="239"/>
    </row>
    <row r="952" spans="1:18" ht="15.75" hidden="1" customHeight="1" x14ac:dyDescent="0.25">
      <c r="A952" s="3"/>
      <c r="B952" s="10"/>
      <c r="C952" s="8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239"/>
      <c r="R952" s="239"/>
    </row>
    <row r="953" spans="1:18" ht="15.75" hidden="1" customHeight="1" x14ac:dyDescent="0.25">
      <c r="A953" s="3"/>
      <c r="B953" s="10"/>
      <c r="C953" s="8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239"/>
      <c r="R953" s="239"/>
    </row>
    <row r="954" spans="1:18" ht="15.75" hidden="1" customHeight="1" x14ac:dyDescent="0.25">
      <c r="A954" s="3"/>
      <c r="B954" s="10"/>
      <c r="C954" s="8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239"/>
      <c r="R954" s="239"/>
    </row>
    <row r="955" spans="1:18" ht="15.75" hidden="1" customHeight="1" x14ac:dyDescent="0.25">
      <c r="A955" s="3"/>
      <c r="B955" s="10"/>
      <c r="C955" s="8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239"/>
      <c r="R955" s="239"/>
    </row>
    <row r="956" spans="1:18" ht="15.75" hidden="1" customHeight="1" x14ac:dyDescent="0.25">
      <c r="A956" s="3"/>
      <c r="B956" s="10"/>
      <c r="C956" s="8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239"/>
      <c r="R956" s="239"/>
    </row>
    <row r="957" spans="1:18" ht="15.75" hidden="1" customHeight="1" x14ac:dyDescent="0.25">
      <c r="A957" s="3"/>
      <c r="B957" s="10"/>
      <c r="C957" s="8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239"/>
      <c r="R957" s="239"/>
    </row>
    <row r="958" spans="1:18" ht="15.75" hidden="1" customHeight="1" x14ac:dyDescent="0.25">
      <c r="A958" s="3"/>
      <c r="B958" s="10"/>
      <c r="C958" s="8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239"/>
      <c r="R958" s="239"/>
    </row>
    <row r="959" spans="1:18" ht="15.75" hidden="1" customHeight="1" x14ac:dyDescent="0.25">
      <c r="A959" s="3"/>
      <c r="B959" s="10"/>
      <c r="C959" s="8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239"/>
      <c r="R959" s="239"/>
    </row>
    <row r="960" spans="1:18" ht="15.75" hidden="1" customHeight="1" x14ac:dyDescent="0.25">
      <c r="A960" s="3"/>
      <c r="B960" s="10"/>
      <c r="C960" s="8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239"/>
      <c r="R960" s="239"/>
    </row>
    <row r="961" spans="1:18" ht="15.75" hidden="1" customHeight="1" x14ac:dyDescent="0.25">
      <c r="A961" s="3"/>
      <c r="B961" s="10"/>
      <c r="C961" s="8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239"/>
      <c r="R961" s="239"/>
    </row>
    <row r="962" spans="1:18" ht="15.75" hidden="1" customHeight="1" x14ac:dyDescent="0.25">
      <c r="A962" s="3"/>
      <c r="B962" s="10"/>
      <c r="C962" s="8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239"/>
      <c r="R962" s="239"/>
    </row>
    <row r="963" spans="1:18" ht="15.75" hidden="1" customHeight="1" x14ac:dyDescent="0.25">
      <c r="A963" s="3"/>
      <c r="B963" s="10"/>
      <c r="C963" s="8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239"/>
      <c r="R963" s="239"/>
    </row>
    <row r="964" spans="1:18" ht="15.75" hidden="1" customHeight="1" x14ac:dyDescent="0.25">
      <c r="A964" s="3"/>
      <c r="B964" s="10"/>
      <c r="C964" s="8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239"/>
      <c r="R964" s="239"/>
    </row>
    <row r="965" spans="1:18" ht="15.75" hidden="1" customHeight="1" x14ac:dyDescent="0.25">
      <c r="A965" s="3"/>
      <c r="B965" s="10"/>
      <c r="C965" s="8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239"/>
      <c r="R965" s="239"/>
    </row>
    <row r="966" spans="1:18" ht="15.75" hidden="1" customHeight="1" x14ac:dyDescent="0.25">
      <c r="A966" s="3"/>
      <c r="B966" s="10"/>
      <c r="C966" s="8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239"/>
      <c r="R966" s="239"/>
    </row>
    <row r="967" spans="1:18" ht="15.75" hidden="1" customHeight="1" x14ac:dyDescent="0.25">
      <c r="A967" s="3"/>
      <c r="B967" s="10"/>
      <c r="C967" s="8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239"/>
      <c r="R967" s="239"/>
    </row>
    <row r="968" spans="1:18" ht="15.75" hidden="1" customHeight="1" x14ac:dyDescent="0.25">
      <c r="A968" s="3"/>
      <c r="B968" s="10"/>
      <c r="C968" s="8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239"/>
      <c r="R968" s="239"/>
    </row>
    <row r="969" spans="1:18" ht="15.75" hidden="1" customHeight="1" x14ac:dyDescent="0.25">
      <c r="A969" s="3"/>
      <c r="B969" s="10"/>
      <c r="C969" s="8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239"/>
      <c r="R969" s="239"/>
    </row>
    <row r="970" spans="1:18" ht="15.75" hidden="1" customHeight="1" x14ac:dyDescent="0.25">
      <c r="A970" s="3"/>
      <c r="B970" s="10"/>
      <c r="C970" s="8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239"/>
      <c r="R970" s="239"/>
    </row>
    <row r="971" spans="1:18" ht="15.75" hidden="1" customHeight="1" x14ac:dyDescent="0.25">
      <c r="A971" s="3"/>
      <c r="B971" s="10"/>
      <c r="C971" s="8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239"/>
      <c r="R971" s="239"/>
    </row>
    <row r="972" spans="1:18" ht="15.75" hidden="1" customHeight="1" x14ac:dyDescent="0.25">
      <c r="A972" s="3"/>
      <c r="B972" s="10"/>
      <c r="C972" s="8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239"/>
      <c r="R972" s="239"/>
    </row>
    <row r="973" spans="1:18" ht="15.75" hidden="1" customHeight="1" x14ac:dyDescent="0.25">
      <c r="A973" s="3"/>
      <c r="B973" s="10"/>
      <c r="C973" s="8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239"/>
      <c r="R973" s="239"/>
    </row>
    <row r="974" spans="1:18" ht="15.75" hidden="1" customHeight="1" x14ac:dyDescent="0.25">
      <c r="A974" s="3"/>
      <c r="B974" s="10"/>
      <c r="C974" s="8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239"/>
      <c r="R974" s="239"/>
    </row>
    <row r="975" spans="1:18" ht="15.75" hidden="1" customHeight="1" x14ac:dyDescent="0.25">
      <c r="A975" s="3"/>
      <c r="B975" s="10"/>
      <c r="C975" s="8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239"/>
      <c r="R975" s="239"/>
    </row>
    <row r="976" spans="1:18" ht="15.75" hidden="1" customHeight="1" x14ac:dyDescent="0.25">
      <c r="A976" s="3"/>
      <c r="B976" s="10"/>
      <c r="C976" s="8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239"/>
      <c r="R976" s="239"/>
    </row>
    <row r="977" spans="1:18" ht="15.75" hidden="1" customHeight="1" x14ac:dyDescent="0.25">
      <c r="A977" s="3"/>
      <c r="B977" s="10"/>
      <c r="C977" s="8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239"/>
      <c r="R977" s="239"/>
    </row>
    <row r="978" spans="1:18" ht="15.75" hidden="1" customHeight="1" x14ac:dyDescent="0.25">
      <c r="A978" s="3"/>
      <c r="B978" s="10"/>
      <c r="C978" s="8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239"/>
      <c r="R978" s="239"/>
    </row>
    <row r="979" spans="1:18" ht="15.75" hidden="1" customHeight="1" x14ac:dyDescent="0.25">
      <c r="A979" s="3"/>
      <c r="B979" s="10"/>
      <c r="C979" s="8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239"/>
      <c r="R979" s="239"/>
    </row>
    <row r="980" spans="1:18" ht="15.75" hidden="1" customHeight="1" x14ac:dyDescent="0.25">
      <c r="A980" s="3"/>
      <c r="B980" s="10"/>
      <c r="C980" s="8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239"/>
      <c r="R980" s="239"/>
    </row>
    <row r="981" spans="1:18" ht="15.75" hidden="1" customHeight="1" x14ac:dyDescent="0.25">
      <c r="A981" s="3"/>
      <c r="B981" s="10"/>
      <c r="C981" s="8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239"/>
      <c r="R981" s="239"/>
    </row>
    <row r="982" spans="1:18" ht="15.75" hidden="1" customHeight="1" x14ac:dyDescent="0.25">
      <c r="A982" s="3"/>
      <c r="B982" s="10"/>
      <c r="C982" s="8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239"/>
      <c r="R982" s="239"/>
    </row>
    <row r="983" spans="1:18" ht="15.75" hidden="1" customHeight="1" x14ac:dyDescent="0.25">
      <c r="A983" s="3"/>
      <c r="B983" s="10"/>
      <c r="C983" s="8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239"/>
      <c r="R983" s="239"/>
    </row>
    <row r="984" spans="1:18" ht="15.75" hidden="1" customHeight="1" x14ac:dyDescent="0.25">
      <c r="A984" s="3"/>
      <c r="B984" s="10"/>
      <c r="C984" s="8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239"/>
      <c r="R984" s="239"/>
    </row>
    <row r="985" spans="1:18" ht="15.75" hidden="1" customHeight="1" x14ac:dyDescent="0.25">
      <c r="A985" s="3"/>
      <c r="B985" s="10"/>
      <c r="C985" s="8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239"/>
      <c r="R985" s="239"/>
    </row>
    <row r="986" spans="1:18" ht="15.75" hidden="1" customHeight="1" x14ac:dyDescent="0.25">
      <c r="A986" s="3"/>
      <c r="B986" s="10"/>
      <c r="C986" s="8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239"/>
      <c r="R986" s="239"/>
    </row>
    <row r="987" spans="1:18" ht="15.75" hidden="1" customHeight="1" x14ac:dyDescent="0.25">
      <c r="A987" s="3"/>
      <c r="B987" s="10"/>
      <c r="C987" s="8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239"/>
      <c r="R987" s="239"/>
    </row>
    <row r="988" spans="1:18" ht="15.75" hidden="1" customHeight="1" x14ac:dyDescent="0.25">
      <c r="A988" s="3"/>
      <c r="B988" s="10"/>
      <c r="C988" s="8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239"/>
      <c r="R988" s="239"/>
    </row>
    <row r="989" spans="1:18" ht="15.75" hidden="1" customHeight="1" x14ac:dyDescent="0.25">
      <c r="A989" s="3"/>
      <c r="B989" s="10"/>
      <c r="C989" s="8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239"/>
      <c r="R989" s="239"/>
    </row>
    <row r="990" spans="1:18" ht="15" customHeight="1" x14ac:dyDescent="0.25"/>
    <row r="991" spans="1:18" ht="15" customHeight="1" x14ac:dyDescent="0.25"/>
    <row r="992" spans="1:18" ht="15" customHeight="1" x14ac:dyDescent="0.25"/>
  </sheetData>
  <mergeCells count="23">
    <mergeCell ref="B36:C37"/>
    <mergeCell ref="D36:D37"/>
    <mergeCell ref="E36:G37"/>
    <mergeCell ref="B3:B4"/>
    <mergeCell ref="B5:B6"/>
    <mergeCell ref="B7:B8"/>
    <mergeCell ref="B9:B10"/>
    <mergeCell ref="B41:P42"/>
    <mergeCell ref="B46:P47"/>
    <mergeCell ref="B28:P29"/>
    <mergeCell ref="H31:H32"/>
    <mergeCell ref="H33:H34"/>
    <mergeCell ref="H36:H37"/>
    <mergeCell ref="H38:H39"/>
    <mergeCell ref="B31:C32"/>
    <mergeCell ref="D31:D32"/>
    <mergeCell ref="E31:G32"/>
    <mergeCell ref="E33:G34"/>
    <mergeCell ref="B38:C39"/>
    <mergeCell ref="D38:D39"/>
    <mergeCell ref="E38:G39"/>
    <mergeCell ref="B33:C34"/>
    <mergeCell ref="D33:D34"/>
  </mergeCells>
  <pageMargins left="0.7" right="0.7" top="0.75" bottom="0.75" header="0" footer="0"/>
  <pageSetup orientation="landscape" r:id="rId1"/>
  <headerFoot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opLeftCell="B34" zoomScaleNormal="100" workbookViewId="0">
      <selection activeCell="F41" sqref="F41"/>
    </sheetView>
  </sheetViews>
  <sheetFormatPr baseColWidth="10" defaultColWidth="0" defaultRowHeight="17.25" customHeight="1" zeroHeight="1" x14ac:dyDescent="0.25"/>
  <cols>
    <col min="1" max="1" width="5" customWidth="1"/>
    <col min="2" max="2" width="35" customWidth="1"/>
    <col min="3" max="14" width="9" customWidth="1"/>
    <col min="15" max="15" width="11.375" customWidth="1"/>
    <col min="16" max="16" width="5.375" style="420" customWidth="1"/>
    <col min="17" max="17" width="72" style="420" bestFit="1" customWidth="1"/>
    <col min="18" max="18" width="9" style="420" customWidth="1"/>
    <col min="19" max="16384" width="9" hidden="1"/>
  </cols>
  <sheetData>
    <row r="1" spans="1:18" ht="36.75" customHeight="1" x14ac:dyDescent="0.25">
      <c r="A1" s="415"/>
      <c r="B1" s="322" t="s">
        <v>199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R1" s="415"/>
    </row>
    <row r="2" spans="1:18" ht="20.25" customHeight="1" x14ac:dyDescent="0.25">
      <c r="A2" s="415"/>
      <c r="B2" s="311" t="s">
        <v>141</v>
      </c>
      <c r="C2" s="312" t="s">
        <v>4</v>
      </c>
      <c r="D2" s="313" t="s">
        <v>5</v>
      </c>
      <c r="E2" s="313" t="s">
        <v>6</v>
      </c>
      <c r="F2" s="313" t="s">
        <v>7</v>
      </c>
      <c r="G2" s="313" t="s">
        <v>8</v>
      </c>
      <c r="H2" s="313" t="s">
        <v>9</v>
      </c>
      <c r="I2" s="313" t="s">
        <v>10</v>
      </c>
      <c r="J2" s="313" t="s">
        <v>11</v>
      </c>
      <c r="K2" s="313" t="s">
        <v>20</v>
      </c>
      <c r="L2" s="313" t="s">
        <v>12</v>
      </c>
      <c r="M2" s="313" t="s">
        <v>13</v>
      </c>
      <c r="N2" s="313" t="s">
        <v>14</v>
      </c>
      <c r="O2" s="314" t="s">
        <v>46</v>
      </c>
      <c r="P2" s="421"/>
      <c r="Q2" s="422" t="s">
        <v>215</v>
      </c>
    </row>
    <row r="3" spans="1:18" ht="17.25" customHeight="1" x14ac:dyDescent="0.25">
      <c r="A3" s="415"/>
      <c r="B3" s="297" t="s">
        <v>200</v>
      </c>
      <c r="C3" s="350">
        <v>0</v>
      </c>
      <c r="D3" s="282">
        <f>+C3</f>
        <v>0</v>
      </c>
      <c r="E3" s="282">
        <f t="shared" ref="E3:N3" si="0">+D3</f>
        <v>0</v>
      </c>
      <c r="F3" s="282">
        <f t="shared" si="0"/>
        <v>0</v>
      </c>
      <c r="G3" s="282">
        <f t="shared" si="0"/>
        <v>0</v>
      </c>
      <c r="H3" s="282">
        <f t="shared" si="0"/>
        <v>0</v>
      </c>
      <c r="I3" s="282">
        <f t="shared" si="0"/>
        <v>0</v>
      </c>
      <c r="J3" s="282">
        <f t="shared" si="0"/>
        <v>0</v>
      </c>
      <c r="K3" s="282">
        <f t="shared" si="0"/>
        <v>0</v>
      </c>
      <c r="L3" s="282">
        <f t="shared" si="0"/>
        <v>0</v>
      </c>
      <c r="M3" s="282">
        <f t="shared" si="0"/>
        <v>0</v>
      </c>
      <c r="N3" s="282">
        <f t="shared" si="0"/>
        <v>0</v>
      </c>
      <c r="O3" s="351">
        <f>SUM(C3:N3)</f>
        <v>0</v>
      </c>
      <c r="P3" s="421"/>
      <c r="Q3" s="510"/>
    </row>
    <row r="4" spans="1:18" ht="17.25" customHeight="1" x14ac:dyDescent="0.25">
      <c r="A4" s="415"/>
      <c r="B4" s="299" t="s">
        <v>201</v>
      </c>
      <c r="C4" s="350">
        <v>0</v>
      </c>
      <c r="D4" s="282">
        <f t="shared" ref="D4:N15" si="1">+C4</f>
        <v>0</v>
      </c>
      <c r="E4" s="282">
        <f t="shared" si="1"/>
        <v>0</v>
      </c>
      <c r="F4" s="282">
        <f t="shared" si="1"/>
        <v>0</v>
      </c>
      <c r="G4" s="282">
        <f t="shared" si="1"/>
        <v>0</v>
      </c>
      <c r="H4" s="282">
        <f t="shared" si="1"/>
        <v>0</v>
      </c>
      <c r="I4" s="282">
        <f t="shared" si="1"/>
        <v>0</v>
      </c>
      <c r="J4" s="282">
        <f t="shared" si="1"/>
        <v>0</v>
      </c>
      <c r="K4" s="282">
        <f t="shared" si="1"/>
        <v>0</v>
      </c>
      <c r="L4" s="282">
        <f t="shared" si="1"/>
        <v>0</v>
      </c>
      <c r="M4" s="282">
        <f t="shared" si="1"/>
        <v>0</v>
      </c>
      <c r="N4" s="282">
        <f t="shared" si="1"/>
        <v>0</v>
      </c>
      <c r="O4" s="298">
        <f>SUM(C4:N4)</f>
        <v>0</v>
      </c>
      <c r="P4" s="421"/>
      <c r="Q4" s="423"/>
    </row>
    <row r="5" spans="1:18" ht="17.25" customHeight="1" x14ac:dyDescent="0.25">
      <c r="A5" s="415"/>
      <c r="B5" s="300" t="s">
        <v>202</v>
      </c>
      <c r="C5" s="305">
        <v>0</v>
      </c>
      <c r="D5" s="282">
        <f t="shared" si="1"/>
        <v>0</v>
      </c>
      <c r="E5" s="282">
        <f t="shared" si="1"/>
        <v>0</v>
      </c>
      <c r="F5" s="282">
        <f t="shared" si="1"/>
        <v>0</v>
      </c>
      <c r="G5" s="282">
        <f t="shared" si="1"/>
        <v>0</v>
      </c>
      <c r="H5" s="282">
        <f t="shared" si="1"/>
        <v>0</v>
      </c>
      <c r="I5" s="282">
        <f t="shared" si="1"/>
        <v>0</v>
      </c>
      <c r="J5" s="282">
        <f t="shared" si="1"/>
        <v>0</v>
      </c>
      <c r="K5" s="282">
        <f t="shared" si="1"/>
        <v>0</v>
      </c>
      <c r="L5" s="282">
        <f t="shared" si="1"/>
        <v>0</v>
      </c>
      <c r="M5" s="282">
        <f t="shared" si="1"/>
        <v>0</v>
      </c>
      <c r="N5" s="282">
        <f t="shared" si="1"/>
        <v>0</v>
      </c>
      <c r="O5" s="301">
        <f t="shared" ref="O5:O15" si="2">SUM(C5:N5)</f>
        <v>0</v>
      </c>
      <c r="P5" s="421"/>
      <c r="Q5" s="368"/>
    </row>
    <row r="6" spans="1:18" ht="17.25" customHeight="1" x14ac:dyDescent="0.25">
      <c r="A6" s="415"/>
      <c r="B6" s="326" t="s">
        <v>203</v>
      </c>
      <c r="C6" s="306">
        <v>0</v>
      </c>
      <c r="D6" s="282">
        <f t="shared" si="1"/>
        <v>0</v>
      </c>
      <c r="E6" s="282">
        <f t="shared" si="1"/>
        <v>0</v>
      </c>
      <c r="F6" s="282">
        <f t="shared" si="1"/>
        <v>0</v>
      </c>
      <c r="G6" s="282">
        <f t="shared" si="1"/>
        <v>0</v>
      </c>
      <c r="H6" s="282">
        <f t="shared" si="1"/>
        <v>0</v>
      </c>
      <c r="I6" s="282">
        <f t="shared" si="1"/>
        <v>0</v>
      </c>
      <c r="J6" s="282">
        <f t="shared" si="1"/>
        <v>0</v>
      </c>
      <c r="K6" s="282">
        <f t="shared" si="1"/>
        <v>0</v>
      </c>
      <c r="L6" s="282">
        <f t="shared" si="1"/>
        <v>0</v>
      </c>
      <c r="M6" s="282">
        <f t="shared" si="1"/>
        <v>0</v>
      </c>
      <c r="N6" s="282">
        <f t="shared" si="1"/>
        <v>0</v>
      </c>
      <c r="O6" s="302">
        <f t="shared" si="2"/>
        <v>0</v>
      </c>
      <c r="P6" s="421"/>
      <c r="Q6" s="511"/>
    </row>
    <row r="7" spans="1:18" ht="17.25" customHeight="1" x14ac:dyDescent="0.25">
      <c r="A7" s="415"/>
      <c r="B7" s="326" t="s">
        <v>204</v>
      </c>
      <c r="C7" s="306">
        <v>0</v>
      </c>
      <c r="D7" s="282">
        <f t="shared" si="1"/>
        <v>0</v>
      </c>
      <c r="E7" s="282">
        <f t="shared" si="1"/>
        <v>0</v>
      </c>
      <c r="F7" s="282">
        <f t="shared" si="1"/>
        <v>0</v>
      </c>
      <c r="G7" s="282">
        <f t="shared" si="1"/>
        <v>0</v>
      </c>
      <c r="H7" s="282">
        <f t="shared" si="1"/>
        <v>0</v>
      </c>
      <c r="I7" s="282">
        <f t="shared" si="1"/>
        <v>0</v>
      </c>
      <c r="J7" s="282">
        <f t="shared" si="1"/>
        <v>0</v>
      </c>
      <c r="K7" s="282">
        <f t="shared" si="1"/>
        <v>0</v>
      </c>
      <c r="L7" s="282">
        <f t="shared" si="1"/>
        <v>0</v>
      </c>
      <c r="M7" s="282">
        <f t="shared" si="1"/>
        <v>0</v>
      </c>
      <c r="N7" s="282">
        <f t="shared" si="1"/>
        <v>0</v>
      </c>
      <c r="O7" s="302">
        <f t="shared" si="2"/>
        <v>0</v>
      </c>
      <c r="P7" s="421"/>
      <c r="Q7" s="511"/>
    </row>
    <row r="8" spans="1:18" ht="17.25" customHeight="1" x14ac:dyDescent="0.25">
      <c r="A8" s="415"/>
      <c r="B8" s="326" t="s">
        <v>205</v>
      </c>
      <c r="C8" s="306">
        <v>0</v>
      </c>
      <c r="D8" s="282">
        <f t="shared" si="1"/>
        <v>0</v>
      </c>
      <c r="E8" s="282">
        <f t="shared" si="1"/>
        <v>0</v>
      </c>
      <c r="F8" s="282">
        <f t="shared" si="1"/>
        <v>0</v>
      </c>
      <c r="G8" s="282">
        <f t="shared" si="1"/>
        <v>0</v>
      </c>
      <c r="H8" s="282">
        <f t="shared" si="1"/>
        <v>0</v>
      </c>
      <c r="I8" s="282">
        <f t="shared" si="1"/>
        <v>0</v>
      </c>
      <c r="J8" s="282">
        <f t="shared" si="1"/>
        <v>0</v>
      </c>
      <c r="K8" s="282">
        <f t="shared" si="1"/>
        <v>0</v>
      </c>
      <c r="L8" s="282">
        <f t="shared" si="1"/>
        <v>0</v>
      </c>
      <c r="M8" s="282">
        <f t="shared" si="1"/>
        <v>0</v>
      </c>
      <c r="N8" s="282">
        <f t="shared" si="1"/>
        <v>0</v>
      </c>
      <c r="O8" s="302">
        <f t="shared" si="2"/>
        <v>0</v>
      </c>
      <c r="P8" s="421"/>
      <c r="Q8" s="511"/>
    </row>
    <row r="9" spans="1:18" ht="17.25" customHeight="1" x14ac:dyDescent="0.25">
      <c r="A9" s="415"/>
      <c r="B9" s="326" t="s">
        <v>206</v>
      </c>
      <c r="C9" s="306">
        <v>0</v>
      </c>
      <c r="D9" s="282">
        <f t="shared" si="1"/>
        <v>0</v>
      </c>
      <c r="E9" s="282">
        <f t="shared" si="1"/>
        <v>0</v>
      </c>
      <c r="F9" s="282">
        <f t="shared" si="1"/>
        <v>0</v>
      </c>
      <c r="G9" s="282">
        <f t="shared" si="1"/>
        <v>0</v>
      </c>
      <c r="H9" s="282">
        <f t="shared" si="1"/>
        <v>0</v>
      </c>
      <c r="I9" s="282">
        <f t="shared" si="1"/>
        <v>0</v>
      </c>
      <c r="J9" s="282">
        <f t="shared" si="1"/>
        <v>0</v>
      </c>
      <c r="K9" s="282">
        <f t="shared" si="1"/>
        <v>0</v>
      </c>
      <c r="L9" s="282">
        <f t="shared" si="1"/>
        <v>0</v>
      </c>
      <c r="M9" s="282">
        <f t="shared" si="1"/>
        <v>0</v>
      </c>
      <c r="N9" s="282">
        <f t="shared" si="1"/>
        <v>0</v>
      </c>
      <c r="O9" s="302">
        <f t="shared" si="2"/>
        <v>0</v>
      </c>
      <c r="P9" s="421"/>
      <c r="Q9" s="511"/>
    </row>
    <row r="10" spans="1:18" ht="17.25" customHeight="1" x14ac:dyDescent="0.25">
      <c r="A10" s="415"/>
      <c r="B10" s="326" t="s">
        <v>207</v>
      </c>
      <c r="C10" s="306">
        <v>0</v>
      </c>
      <c r="D10" s="282">
        <f t="shared" si="1"/>
        <v>0</v>
      </c>
      <c r="E10" s="282">
        <f t="shared" si="1"/>
        <v>0</v>
      </c>
      <c r="F10" s="282">
        <f t="shared" si="1"/>
        <v>0</v>
      </c>
      <c r="G10" s="282">
        <f t="shared" si="1"/>
        <v>0</v>
      </c>
      <c r="H10" s="282">
        <f t="shared" si="1"/>
        <v>0</v>
      </c>
      <c r="I10" s="282">
        <f t="shared" si="1"/>
        <v>0</v>
      </c>
      <c r="J10" s="282">
        <f t="shared" si="1"/>
        <v>0</v>
      </c>
      <c r="K10" s="282">
        <f t="shared" si="1"/>
        <v>0</v>
      </c>
      <c r="L10" s="282">
        <f t="shared" si="1"/>
        <v>0</v>
      </c>
      <c r="M10" s="282">
        <f t="shared" si="1"/>
        <v>0</v>
      </c>
      <c r="N10" s="282">
        <f t="shared" si="1"/>
        <v>0</v>
      </c>
      <c r="O10" s="302">
        <f t="shared" si="2"/>
        <v>0</v>
      </c>
      <c r="P10" s="421"/>
      <c r="Q10" s="511"/>
    </row>
    <row r="11" spans="1:18" ht="17.25" customHeight="1" x14ac:dyDescent="0.25">
      <c r="A11" s="415"/>
      <c r="B11" s="326" t="s">
        <v>257</v>
      </c>
      <c r="C11" s="306">
        <v>0</v>
      </c>
      <c r="D11" s="282">
        <f t="shared" si="1"/>
        <v>0</v>
      </c>
      <c r="E11" s="282">
        <f t="shared" si="1"/>
        <v>0</v>
      </c>
      <c r="F11" s="282">
        <f t="shared" si="1"/>
        <v>0</v>
      </c>
      <c r="G11" s="282">
        <f t="shared" si="1"/>
        <v>0</v>
      </c>
      <c r="H11" s="282">
        <f t="shared" si="1"/>
        <v>0</v>
      </c>
      <c r="I11" s="282">
        <f t="shared" si="1"/>
        <v>0</v>
      </c>
      <c r="J11" s="282">
        <f t="shared" si="1"/>
        <v>0</v>
      </c>
      <c r="K11" s="282">
        <f t="shared" si="1"/>
        <v>0</v>
      </c>
      <c r="L11" s="282">
        <f t="shared" si="1"/>
        <v>0</v>
      </c>
      <c r="M11" s="282">
        <f t="shared" si="1"/>
        <v>0</v>
      </c>
      <c r="N11" s="282">
        <f t="shared" si="1"/>
        <v>0</v>
      </c>
      <c r="O11" s="302">
        <f t="shared" si="2"/>
        <v>0</v>
      </c>
      <c r="P11" s="421"/>
      <c r="Q11" s="511"/>
    </row>
    <row r="12" spans="1:18" ht="17.25" customHeight="1" x14ac:dyDescent="0.25">
      <c r="A12" s="415"/>
      <c r="B12" s="326" t="s">
        <v>208</v>
      </c>
      <c r="C12" s="306">
        <v>0</v>
      </c>
      <c r="D12" s="282">
        <f t="shared" si="1"/>
        <v>0</v>
      </c>
      <c r="E12" s="282">
        <f t="shared" si="1"/>
        <v>0</v>
      </c>
      <c r="F12" s="282">
        <f t="shared" si="1"/>
        <v>0</v>
      </c>
      <c r="G12" s="282">
        <f t="shared" si="1"/>
        <v>0</v>
      </c>
      <c r="H12" s="282">
        <f t="shared" si="1"/>
        <v>0</v>
      </c>
      <c r="I12" s="282">
        <f t="shared" si="1"/>
        <v>0</v>
      </c>
      <c r="J12" s="282">
        <f t="shared" si="1"/>
        <v>0</v>
      </c>
      <c r="K12" s="282">
        <f t="shared" si="1"/>
        <v>0</v>
      </c>
      <c r="L12" s="282">
        <f t="shared" si="1"/>
        <v>0</v>
      </c>
      <c r="M12" s="282">
        <f t="shared" si="1"/>
        <v>0</v>
      </c>
      <c r="N12" s="282">
        <f t="shared" si="1"/>
        <v>0</v>
      </c>
      <c r="O12" s="302">
        <f t="shared" si="2"/>
        <v>0</v>
      </c>
      <c r="P12" s="421"/>
      <c r="Q12" s="511"/>
    </row>
    <row r="13" spans="1:18" ht="17.25" customHeight="1" x14ac:dyDescent="0.25">
      <c r="A13" s="415"/>
      <c r="B13" s="326" t="s">
        <v>209</v>
      </c>
      <c r="C13" s="306">
        <v>0</v>
      </c>
      <c r="D13" s="282">
        <f t="shared" si="1"/>
        <v>0</v>
      </c>
      <c r="E13" s="282">
        <f t="shared" si="1"/>
        <v>0</v>
      </c>
      <c r="F13" s="282">
        <f t="shared" si="1"/>
        <v>0</v>
      </c>
      <c r="G13" s="282">
        <f t="shared" si="1"/>
        <v>0</v>
      </c>
      <c r="H13" s="282">
        <f t="shared" si="1"/>
        <v>0</v>
      </c>
      <c r="I13" s="282">
        <f t="shared" si="1"/>
        <v>0</v>
      </c>
      <c r="J13" s="282">
        <f t="shared" si="1"/>
        <v>0</v>
      </c>
      <c r="K13" s="282">
        <f t="shared" si="1"/>
        <v>0</v>
      </c>
      <c r="L13" s="282">
        <f t="shared" si="1"/>
        <v>0</v>
      </c>
      <c r="M13" s="282">
        <f t="shared" si="1"/>
        <v>0</v>
      </c>
      <c r="N13" s="282">
        <f t="shared" si="1"/>
        <v>0</v>
      </c>
      <c r="O13" s="302">
        <f t="shared" si="2"/>
        <v>0</v>
      </c>
      <c r="P13" s="421"/>
      <c r="Q13" s="511"/>
    </row>
    <row r="14" spans="1:18" ht="17.25" customHeight="1" x14ac:dyDescent="0.25">
      <c r="A14" s="415"/>
      <c r="B14" s="326" t="s">
        <v>210</v>
      </c>
      <c r="C14" s="306">
        <v>0</v>
      </c>
      <c r="D14" s="282">
        <f t="shared" si="1"/>
        <v>0</v>
      </c>
      <c r="E14" s="282">
        <f t="shared" si="1"/>
        <v>0</v>
      </c>
      <c r="F14" s="282">
        <f t="shared" si="1"/>
        <v>0</v>
      </c>
      <c r="G14" s="282">
        <f t="shared" si="1"/>
        <v>0</v>
      </c>
      <c r="H14" s="282">
        <f t="shared" si="1"/>
        <v>0</v>
      </c>
      <c r="I14" s="282">
        <f t="shared" si="1"/>
        <v>0</v>
      </c>
      <c r="J14" s="282">
        <f t="shared" si="1"/>
        <v>0</v>
      </c>
      <c r="K14" s="282">
        <f t="shared" si="1"/>
        <v>0</v>
      </c>
      <c r="L14" s="282">
        <f t="shared" si="1"/>
        <v>0</v>
      </c>
      <c r="M14" s="282">
        <f t="shared" si="1"/>
        <v>0</v>
      </c>
      <c r="N14" s="282">
        <f t="shared" si="1"/>
        <v>0</v>
      </c>
      <c r="O14" s="302">
        <f t="shared" si="2"/>
        <v>0</v>
      </c>
      <c r="P14" s="421"/>
      <c r="Q14" s="511"/>
    </row>
    <row r="15" spans="1:18" ht="17.25" customHeight="1" x14ac:dyDescent="0.25">
      <c r="A15" s="415"/>
      <c r="B15" s="327" t="s">
        <v>211</v>
      </c>
      <c r="C15" s="307">
        <v>0</v>
      </c>
      <c r="D15" s="466">
        <f t="shared" si="1"/>
        <v>0</v>
      </c>
      <c r="E15" s="466">
        <f t="shared" si="1"/>
        <v>0</v>
      </c>
      <c r="F15" s="466">
        <f t="shared" si="1"/>
        <v>0</v>
      </c>
      <c r="G15" s="466">
        <f t="shared" si="1"/>
        <v>0</v>
      </c>
      <c r="H15" s="466">
        <f t="shared" si="1"/>
        <v>0</v>
      </c>
      <c r="I15" s="466">
        <f t="shared" si="1"/>
        <v>0</v>
      </c>
      <c r="J15" s="466">
        <f t="shared" si="1"/>
        <v>0</v>
      </c>
      <c r="K15" s="466">
        <f t="shared" si="1"/>
        <v>0</v>
      </c>
      <c r="L15" s="466">
        <f t="shared" si="1"/>
        <v>0</v>
      </c>
      <c r="M15" s="466">
        <f t="shared" si="1"/>
        <v>0</v>
      </c>
      <c r="N15" s="466">
        <f t="shared" si="1"/>
        <v>0</v>
      </c>
      <c r="O15" s="351">
        <f t="shared" si="2"/>
        <v>0</v>
      </c>
      <c r="P15" s="421"/>
      <c r="Q15" s="511"/>
    </row>
    <row r="16" spans="1:18" ht="18" customHeight="1" x14ac:dyDescent="0.25">
      <c r="A16" s="415"/>
      <c r="B16" s="328" t="s">
        <v>212</v>
      </c>
      <c r="C16" s="323">
        <f>SUM(C3:C15)</f>
        <v>0</v>
      </c>
      <c r="D16" s="324">
        <f t="shared" ref="D16:N16" si="3">SUM(D3:D15)</f>
        <v>0</v>
      </c>
      <c r="E16" s="324">
        <f t="shared" si="3"/>
        <v>0</v>
      </c>
      <c r="F16" s="324">
        <f t="shared" si="3"/>
        <v>0</v>
      </c>
      <c r="G16" s="324">
        <f t="shared" si="3"/>
        <v>0</v>
      </c>
      <c r="H16" s="324">
        <f t="shared" si="3"/>
        <v>0</v>
      </c>
      <c r="I16" s="324">
        <f t="shared" si="3"/>
        <v>0</v>
      </c>
      <c r="J16" s="324">
        <f t="shared" si="3"/>
        <v>0</v>
      </c>
      <c r="K16" s="324">
        <f t="shared" si="3"/>
        <v>0</v>
      </c>
      <c r="L16" s="324">
        <f t="shared" si="3"/>
        <v>0</v>
      </c>
      <c r="M16" s="324">
        <f t="shared" si="3"/>
        <v>0</v>
      </c>
      <c r="N16" s="324">
        <f t="shared" si="3"/>
        <v>0</v>
      </c>
      <c r="O16" s="325">
        <f>SUM(O3:O15)</f>
        <v>0</v>
      </c>
      <c r="P16" s="415"/>
    </row>
    <row r="17" spans="1:17" ht="17.25" customHeight="1" x14ac:dyDescent="0.25">
      <c r="A17" s="415"/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Q17" s="543"/>
    </row>
    <row r="18" spans="1:17" ht="17.25" customHeight="1" x14ac:dyDescent="0.25">
      <c r="A18" s="415"/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415"/>
    </row>
    <row r="19" spans="1:17" ht="34.5" customHeight="1" x14ac:dyDescent="0.25">
      <c r="A19" s="415"/>
      <c r="B19" s="380" t="s">
        <v>198</v>
      </c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0"/>
      <c r="P19" s="415"/>
    </row>
    <row r="20" spans="1:17" ht="21" customHeight="1" x14ac:dyDescent="0.25">
      <c r="A20" s="415"/>
      <c r="B20" s="319" t="s">
        <v>141</v>
      </c>
      <c r="C20" s="312" t="s">
        <v>4</v>
      </c>
      <c r="D20" s="313" t="s">
        <v>5</v>
      </c>
      <c r="E20" s="313" t="s">
        <v>6</v>
      </c>
      <c r="F20" s="313" t="s">
        <v>7</v>
      </c>
      <c r="G20" s="313" t="s">
        <v>8</v>
      </c>
      <c r="H20" s="313" t="s">
        <v>9</v>
      </c>
      <c r="I20" s="313" t="s">
        <v>10</v>
      </c>
      <c r="J20" s="313" t="s">
        <v>11</v>
      </c>
      <c r="K20" s="313" t="s">
        <v>20</v>
      </c>
      <c r="L20" s="313" t="s">
        <v>12</v>
      </c>
      <c r="M20" s="313" t="s">
        <v>13</v>
      </c>
      <c r="N20" s="313" t="s">
        <v>14</v>
      </c>
      <c r="O20" s="314" t="s">
        <v>46</v>
      </c>
      <c r="P20" s="415"/>
    </row>
    <row r="21" spans="1:17" ht="17.25" customHeight="1" x14ac:dyDescent="0.25">
      <c r="A21" s="415"/>
      <c r="B21" s="297" t="s">
        <v>200</v>
      </c>
      <c r="C21" s="315">
        <f>+C3</f>
        <v>0</v>
      </c>
      <c r="D21" s="316">
        <f t="shared" ref="D21:D33" si="4">+C21</f>
        <v>0</v>
      </c>
      <c r="E21" s="316">
        <f t="shared" ref="E21:N21" si="5">+D21</f>
        <v>0</v>
      </c>
      <c r="F21" s="316">
        <f t="shared" si="5"/>
        <v>0</v>
      </c>
      <c r="G21" s="316">
        <f t="shared" si="5"/>
        <v>0</v>
      </c>
      <c r="H21" s="316">
        <f t="shared" si="5"/>
        <v>0</v>
      </c>
      <c r="I21" s="316">
        <f t="shared" si="5"/>
        <v>0</v>
      </c>
      <c r="J21" s="316">
        <f t="shared" si="5"/>
        <v>0</v>
      </c>
      <c r="K21" s="316">
        <f t="shared" si="5"/>
        <v>0</v>
      </c>
      <c r="L21" s="316">
        <f t="shared" si="5"/>
        <v>0</v>
      </c>
      <c r="M21" s="316">
        <f t="shared" si="5"/>
        <v>0</v>
      </c>
      <c r="N21" s="316">
        <f t="shared" si="5"/>
        <v>0</v>
      </c>
      <c r="O21" s="317">
        <f>SUM(C21:N21)</f>
        <v>0</v>
      </c>
      <c r="P21" s="415"/>
    </row>
    <row r="22" spans="1:17" ht="17.25" customHeight="1" x14ac:dyDescent="0.25">
      <c r="A22" s="415"/>
      <c r="B22" s="299" t="s">
        <v>201</v>
      </c>
      <c r="C22" s="304">
        <v>0</v>
      </c>
      <c r="D22" s="279">
        <f t="shared" si="4"/>
        <v>0</v>
      </c>
      <c r="E22" s="279">
        <f t="shared" ref="E22:N22" si="6">+D22</f>
        <v>0</v>
      </c>
      <c r="F22" s="279">
        <f t="shared" si="6"/>
        <v>0</v>
      </c>
      <c r="G22" s="279">
        <f t="shared" si="6"/>
        <v>0</v>
      </c>
      <c r="H22" s="279">
        <f t="shared" si="6"/>
        <v>0</v>
      </c>
      <c r="I22" s="279">
        <f t="shared" si="6"/>
        <v>0</v>
      </c>
      <c r="J22" s="279">
        <f t="shared" si="6"/>
        <v>0</v>
      </c>
      <c r="K22" s="279">
        <f t="shared" si="6"/>
        <v>0</v>
      </c>
      <c r="L22" s="279">
        <f t="shared" si="6"/>
        <v>0</v>
      </c>
      <c r="M22" s="279">
        <f t="shared" si="6"/>
        <v>0</v>
      </c>
      <c r="N22" s="279">
        <f t="shared" si="6"/>
        <v>0</v>
      </c>
      <c r="O22" s="308">
        <f>SUM(C22:N22)</f>
        <v>0</v>
      </c>
      <c r="P22" s="415"/>
    </row>
    <row r="23" spans="1:17" ht="17.25" customHeight="1" x14ac:dyDescent="0.25">
      <c r="A23" s="415"/>
      <c r="B23" s="300" t="s">
        <v>202</v>
      </c>
      <c r="C23" s="305">
        <f t="shared" ref="C23:C33" si="7">+C5</f>
        <v>0</v>
      </c>
      <c r="D23" s="280">
        <f t="shared" si="4"/>
        <v>0</v>
      </c>
      <c r="E23" s="280">
        <f t="shared" ref="E23:N23" si="8">+D23</f>
        <v>0</v>
      </c>
      <c r="F23" s="280">
        <f t="shared" si="8"/>
        <v>0</v>
      </c>
      <c r="G23" s="280">
        <f t="shared" si="8"/>
        <v>0</v>
      </c>
      <c r="H23" s="280">
        <f t="shared" si="8"/>
        <v>0</v>
      </c>
      <c r="I23" s="280">
        <f t="shared" si="8"/>
        <v>0</v>
      </c>
      <c r="J23" s="280">
        <f t="shared" si="8"/>
        <v>0</v>
      </c>
      <c r="K23" s="280">
        <f t="shared" si="8"/>
        <v>0</v>
      </c>
      <c r="L23" s="280">
        <f t="shared" si="8"/>
        <v>0</v>
      </c>
      <c r="M23" s="280">
        <f t="shared" si="8"/>
        <v>0</v>
      </c>
      <c r="N23" s="280">
        <f t="shared" si="8"/>
        <v>0</v>
      </c>
      <c r="O23" s="309">
        <f t="shared" ref="O23:O33" si="9">SUM(C23:N23)</f>
        <v>0</v>
      </c>
      <c r="P23" s="415"/>
    </row>
    <row r="24" spans="1:17" ht="17.25" customHeight="1" x14ac:dyDescent="0.25">
      <c r="A24" s="415"/>
      <c r="B24" s="326" t="s">
        <v>203</v>
      </c>
      <c r="C24" s="306">
        <f t="shared" si="7"/>
        <v>0</v>
      </c>
      <c r="D24" s="281">
        <f t="shared" si="4"/>
        <v>0</v>
      </c>
      <c r="E24" s="281">
        <f t="shared" ref="E24:N24" si="10">+D24</f>
        <v>0</v>
      </c>
      <c r="F24" s="281">
        <f t="shared" si="10"/>
        <v>0</v>
      </c>
      <c r="G24" s="281">
        <f t="shared" si="10"/>
        <v>0</v>
      </c>
      <c r="H24" s="281">
        <f t="shared" si="10"/>
        <v>0</v>
      </c>
      <c r="I24" s="281">
        <f t="shared" si="10"/>
        <v>0</v>
      </c>
      <c r="J24" s="281">
        <f t="shared" si="10"/>
        <v>0</v>
      </c>
      <c r="K24" s="281">
        <f t="shared" si="10"/>
        <v>0</v>
      </c>
      <c r="L24" s="281">
        <f t="shared" si="10"/>
        <v>0</v>
      </c>
      <c r="M24" s="281">
        <f t="shared" si="10"/>
        <v>0</v>
      </c>
      <c r="N24" s="281">
        <f t="shared" si="10"/>
        <v>0</v>
      </c>
      <c r="O24" s="310">
        <f t="shared" si="9"/>
        <v>0</v>
      </c>
      <c r="P24" s="415"/>
    </row>
    <row r="25" spans="1:17" ht="17.25" customHeight="1" x14ac:dyDescent="0.25">
      <c r="A25" s="415"/>
      <c r="B25" s="326" t="s">
        <v>204</v>
      </c>
      <c r="C25" s="306">
        <f t="shared" si="7"/>
        <v>0</v>
      </c>
      <c r="D25" s="281">
        <f t="shared" si="4"/>
        <v>0</v>
      </c>
      <c r="E25" s="281">
        <f t="shared" ref="E25:N25" si="11">+D25</f>
        <v>0</v>
      </c>
      <c r="F25" s="281">
        <f t="shared" si="11"/>
        <v>0</v>
      </c>
      <c r="G25" s="281">
        <f t="shared" si="11"/>
        <v>0</v>
      </c>
      <c r="H25" s="281">
        <f t="shared" si="11"/>
        <v>0</v>
      </c>
      <c r="I25" s="281">
        <f t="shared" si="11"/>
        <v>0</v>
      </c>
      <c r="J25" s="281">
        <f t="shared" si="11"/>
        <v>0</v>
      </c>
      <c r="K25" s="281">
        <f t="shared" si="11"/>
        <v>0</v>
      </c>
      <c r="L25" s="281">
        <f t="shared" si="11"/>
        <v>0</v>
      </c>
      <c r="M25" s="281">
        <f t="shared" si="11"/>
        <v>0</v>
      </c>
      <c r="N25" s="281">
        <f t="shared" si="11"/>
        <v>0</v>
      </c>
      <c r="O25" s="310">
        <f t="shared" si="9"/>
        <v>0</v>
      </c>
      <c r="P25" s="415"/>
    </row>
    <row r="26" spans="1:17" ht="17.25" customHeight="1" x14ac:dyDescent="0.25">
      <c r="A26" s="415"/>
      <c r="B26" s="326" t="s">
        <v>205</v>
      </c>
      <c r="C26" s="306">
        <f t="shared" si="7"/>
        <v>0</v>
      </c>
      <c r="D26" s="281">
        <f t="shared" si="4"/>
        <v>0</v>
      </c>
      <c r="E26" s="281">
        <f t="shared" ref="E26:N26" si="12">+D26</f>
        <v>0</v>
      </c>
      <c r="F26" s="281">
        <f t="shared" si="12"/>
        <v>0</v>
      </c>
      <c r="G26" s="281">
        <f t="shared" si="12"/>
        <v>0</v>
      </c>
      <c r="H26" s="281">
        <f t="shared" si="12"/>
        <v>0</v>
      </c>
      <c r="I26" s="281">
        <f t="shared" si="12"/>
        <v>0</v>
      </c>
      <c r="J26" s="281">
        <f t="shared" si="12"/>
        <v>0</v>
      </c>
      <c r="K26" s="281">
        <f t="shared" si="12"/>
        <v>0</v>
      </c>
      <c r="L26" s="281">
        <f t="shared" si="12"/>
        <v>0</v>
      </c>
      <c r="M26" s="281">
        <f t="shared" si="12"/>
        <v>0</v>
      </c>
      <c r="N26" s="281">
        <f t="shared" si="12"/>
        <v>0</v>
      </c>
      <c r="O26" s="310">
        <f t="shared" si="9"/>
        <v>0</v>
      </c>
      <c r="P26" s="415"/>
    </row>
    <row r="27" spans="1:17" ht="17.25" customHeight="1" x14ac:dyDescent="0.25">
      <c r="A27" s="415"/>
      <c r="B27" s="326" t="s">
        <v>206</v>
      </c>
      <c r="C27" s="306">
        <f t="shared" si="7"/>
        <v>0</v>
      </c>
      <c r="D27" s="281">
        <f t="shared" si="4"/>
        <v>0</v>
      </c>
      <c r="E27" s="281">
        <f t="shared" ref="E27:N27" si="13">+D27</f>
        <v>0</v>
      </c>
      <c r="F27" s="281">
        <f t="shared" si="13"/>
        <v>0</v>
      </c>
      <c r="G27" s="281">
        <f t="shared" si="13"/>
        <v>0</v>
      </c>
      <c r="H27" s="281">
        <f t="shared" si="13"/>
        <v>0</v>
      </c>
      <c r="I27" s="281">
        <f t="shared" si="13"/>
        <v>0</v>
      </c>
      <c r="J27" s="281">
        <f t="shared" si="13"/>
        <v>0</v>
      </c>
      <c r="K27" s="281">
        <f t="shared" si="13"/>
        <v>0</v>
      </c>
      <c r="L27" s="281">
        <f t="shared" si="13"/>
        <v>0</v>
      </c>
      <c r="M27" s="281">
        <f t="shared" si="13"/>
        <v>0</v>
      </c>
      <c r="N27" s="281">
        <f t="shared" si="13"/>
        <v>0</v>
      </c>
      <c r="O27" s="310">
        <f t="shared" si="9"/>
        <v>0</v>
      </c>
      <c r="P27" s="415"/>
    </row>
    <row r="28" spans="1:17" ht="17.25" customHeight="1" x14ac:dyDescent="0.25">
      <c r="A28" s="415"/>
      <c r="B28" s="326" t="s">
        <v>207</v>
      </c>
      <c r="C28" s="306">
        <f t="shared" si="7"/>
        <v>0</v>
      </c>
      <c r="D28" s="281">
        <f t="shared" si="4"/>
        <v>0</v>
      </c>
      <c r="E28" s="281">
        <f t="shared" ref="E28:N28" si="14">+D28</f>
        <v>0</v>
      </c>
      <c r="F28" s="281">
        <f t="shared" si="14"/>
        <v>0</v>
      </c>
      <c r="G28" s="281">
        <f t="shared" si="14"/>
        <v>0</v>
      </c>
      <c r="H28" s="281">
        <f t="shared" si="14"/>
        <v>0</v>
      </c>
      <c r="I28" s="281">
        <f t="shared" si="14"/>
        <v>0</v>
      </c>
      <c r="J28" s="281">
        <f t="shared" si="14"/>
        <v>0</v>
      </c>
      <c r="K28" s="281">
        <f t="shared" si="14"/>
        <v>0</v>
      </c>
      <c r="L28" s="281">
        <f t="shared" si="14"/>
        <v>0</v>
      </c>
      <c r="M28" s="281">
        <f t="shared" si="14"/>
        <v>0</v>
      </c>
      <c r="N28" s="281">
        <f t="shared" si="14"/>
        <v>0</v>
      </c>
      <c r="O28" s="310">
        <f t="shared" si="9"/>
        <v>0</v>
      </c>
      <c r="P28" s="415"/>
    </row>
    <row r="29" spans="1:17" ht="17.25" customHeight="1" x14ac:dyDescent="0.25">
      <c r="A29" s="415"/>
      <c r="B29" s="326" t="s">
        <v>257</v>
      </c>
      <c r="C29" s="306">
        <f t="shared" si="7"/>
        <v>0</v>
      </c>
      <c r="D29" s="281">
        <f t="shared" si="4"/>
        <v>0</v>
      </c>
      <c r="E29" s="281">
        <f t="shared" ref="E29:N29" si="15">+D29</f>
        <v>0</v>
      </c>
      <c r="F29" s="281">
        <f t="shared" si="15"/>
        <v>0</v>
      </c>
      <c r="G29" s="281">
        <f t="shared" si="15"/>
        <v>0</v>
      </c>
      <c r="H29" s="281">
        <f t="shared" si="15"/>
        <v>0</v>
      </c>
      <c r="I29" s="281">
        <f t="shared" si="15"/>
        <v>0</v>
      </c>
      <c r="J29" s="281">
        <f t="shared" si="15"/>
        <v>0</v>
      </c>
      <c r="K29" s="281">
        <f t="shared" si="15"/>
        <v>0</v>
      </c>
      <c r="L29" s="281">
        <f t="shared" si="15"/>
        <v>0</v>
      </c>
      <c r="M29" s="281">
        <f t="shared" si="15"/>
        <v>0</v>
      </c>
      <c r="N29" s="281">
        <f t="shared" si="15"/>
        <v>0</v>
      </c>
      <c r="O29" s="310">
        <f t="shared" si="9"/>
        <v>0</v>
      </c>
      <c r="P29" s="415"/>
    </row>
    <row r="30" spans="1:17" ht="17.25" customHeight="1" x14ac:dyDescent="0.25">
      <c r="A30" s="415"/>
      <c r="B30" s="326" t="s">
        <v>208</v>
      </c>
      <c r="C30" s="306">
        <f t="shared" si="7"/>
        <v>0</v>
      </c>
      <c r="D30" s="281">
        <f t="shared" si="4"/>
        <v>0</v>
      </c>
      <c r="E30" s="281">
        <f t="shared" ref="E30:N30" si="16">+D30</f>
        <v>0</v>
      </c>
      <c r="F30" s="281">
        <f t="shared" si="16"/>
        <v>0</v>
      </c>
      <c r="G30" s="281">
        <f t="shared" si="16"/>
        <v>0</v>
      </c>
      <c r="H30" s="281">
        <f t="shared" si="16"/>
        <v>0</v>
      </c>
      <c r="I30" s="281">
        <f t="shared" si="16"/>
        <v>0</v>
      </c>
      <c r="J30" s="281">
        <f t="shared" si="16"/>
        <v>0</v>
      </c>
      <c r="K30" s="281">
        <f t="shared" si="16"/>
        <v>0</v>
      </c>
      <c r="L30" s="281">
        <f t="shared" si="16"/>
        <v>0</v>
      </c>
      <c r="M30" s="281">
        <f t="shared" si="16"/>
        <v>0</v>
      </c>
      <c r="N30" s="281">
        <f t="shared" si="16"/>
        <v>0</v>
      </c>
      <c r="O30" s="310">
        <f t="shared" si="9"/>
        <v>0</v>
      </c>
      <c r="P30" s="415"/>
    </row>
    <row r="31" spans="1:17" ht="17.25" customHeight="1" x14ac:dyDescent="0.25">
      <c r="A31" s="415"/>
      <c r="B31" s="326" t="s">
        <v>209</v>
      </c>
      <c r="C31" s="306">
        <f t="shared" si="7"/>
        <v>0</v>
      </c>
      <c r="D31" s="281">
        <f t="shared" si="4"/>
        <v>0</v>
      </c>
      <c r="E31" s="281">
        <f t="shared" ref="E31:N31" si="17">+D31</f>
        <v>0</v>
      </c>
      <c r="F31" s="281">
        <f t="shared" si="17"/>
        <v>0</v>
      </c>
      <c r="G31" s="281">
        <f t="shared" si="17"/>
        <v>0</v>
      </c>
      <c r="H31" s="281">
        <f t="shared" si="17"/>
        <v>0</v>
      </c>
      <c r="I31" s="281">
        <f t="shared" si="17"/>
        <v>0</v>
      </c>
      <c r="J31" s="281">
        <f t="shared" si="17"/>
        <v>0</v>
      </c>
      <c r="K31" s="281">
        <f t="shared" si="17"/>
        <v>0</v>
      </c>
      <c r="L31" s="281">
        <f t="shared" si="17"/>
        <v>0</v>
      </c>
      <c r="M31" s="281">
        <f t="shared" si="17"/>
        <v>0</v>
      </c>
      <c r="N31" s="281">
        <f t="shared" si="17"/>
        <v>0</v>
      </c>
      <c r="O31" s="310">
        <f t="shared" si="9"/>
        <v>0</v>
      </c>
      <c r="P31" s="415"/>
    </row>
    <row r="32" spans="1:17" ht="17.25" customHeight="1" x14ac:dyDescent="0.25">
      <c r="A32" s="415"/>
      <c r="B32" s="326" t="s">
        <v>210</v>
      </c>
      <c r="C32" s="306">
        <f t="shared" si="7"/>
        <v>0</v>
      </c>
      <c r="D32" s="281">
        <f t="shared" si="4"/>
        <v>0</v>
      </c>
      <c r="E32" s="281">
        <f t="shared" ref="E32:N32" si="18">+D32</f>
        <v>0</v>
      </c>
      <c r="F32" s="281">
        <f t="shared" si="18"/>
        <v>0</v>
      </c>
      <c r="G32" s="281">
        <f t="shared" si="18"/>
        <v>0</v>
      </c>
      <c r="H32" s="281">
        <f t="shared" si="18"/>
        <v>0</v>
      </c>
      <c r="I32" s="281">
        <f t="shared" si="18"/>
        <v>0</v>
      </c>
      <c r="J32" s="281">
        <f t="shared" si="18"/>
        <v>0</v>
      </c>
      <c r="K32" s="281">
        <f t="shared" si="18"/>
        <v>0</v>
      </c>
      <c r="L32" s="281">
        <f t="shared" si="18"/>
        <v>0</v>
      </c>
      <c r="M32" s="281">
        <f t="shared" si="18"/>
        <v>0</v>
      </c>
      <c r="N32" s="281">
        <f t="shared" si="18"/>
        <v>0</v>
      </c>
      <c r="O32" s="310">
        <f t="shared" si="9"/>
        <v>0</v>
      </c>
      <c r="P32" s="415"/>
    </row>
    <row r="33" spans="1:16" ht="17.25" customHeight="1" x14ac:dyDescent="0.25">
      <c r="A33" s="415"/>
      <c r="B33" s="327" t="s">
        <v>211</v>
      </c>
      <c r="C33" s="307">
        <f t="shared" si="7"/>
        <v>0</v>
      </c>
      <c r="D33" s="303">
        <f t="shared" si="4"/>
        <v>0</v>
      </c>
      <c r="E33" s="303">
        <f t="shared" ref="E33:N33" si="19">+D33</f>
        <v>0</v>
      </c>
      <c r="F33" s="303">
        <f t="shared" si="19"/>
        <v>0</v>
      </c>
      <c r="G33" s="303">
        <f t="shared" si="19"/>
        <v>0</v>
      </c>
      <c r="H33" s="303">
        <f t="shared" si="19"/>
        <v>0</v>
      </c>
      <c r="I33" s="303">
        <f t="shared" si="19"/>
        <v>0</v>
      </c>
      <c r="J33" s="303">
        <f t="shared" si="19"/>
        <v>0</v>
      </c>
      <c r="K33" s="303">
        <f t="shared" si="19"/>
        <v>0</v>
      </c>
      <c r="L33" s="303">
        <f t="shared" si="19"/>
        <v>0</v>
      </c>
      <c r="M33" s="303">
        <f t="shared" si="19"/>
        <v>0</v>
      </c>
      <c r="N33" s="303">
        <f t="shared" si="19"/>
        <v>0</v>
      </c>
      <c r="O33" s="317">
        <f t="shared" si="9"/>
        <v>0</v>
      </c>
      <c r="P33" s="415"/>
    </row>
    <row r="34" spans="1:16" ht="18" customHeight="1" x14ac:dyDescent="0.25">
      <c r="A34" s="420"/>
      <c r="B34" s="328" t="s">
        <v>213</v>
      </c>
      <c r="C34" s="323">
        <f>SUM(C21:C33)</f>
        <v>0</v>
      </c>
      <c r="D34" s="324">
        <f t="shared" ref="D34" si="20">SUM(D21:D33)</f>
        <v>0</v>
      </c>
      <c r="E34" s="324">
        <f t="shared" ref="E34" si="21">SUM(E21:E33)</f>
        <v>0</v>
      </c>
      <c r="F34" s="324">
        <f t="shared" ref="F34" si="22">SUM(F21:F33)</f>
        <v>0</v>
      </c>
      <c r="G34" s="324">
        <f t="shared" ref="G34" si="23">SUM(G21:G33)</f>
        <v>0</v>
      </c>
      <c r="H34" s="324">
        <f t="shared" ref="H34" si="24">SUM(H21:H33)</f>
        <v>0</v>
      </c>
      <c r="I34" s="324">
        <f t="shared" ref="I34" si="25">SUM(I21:I33)</f>
        <v>0</v>
      </c>
      <c r="J34" s="324">
        <f t="shared" ref="J34" si="26">SUM(J21:J33)</f>
        <v>0</v>
      </c>
      <c r="K34" s="324">
        <f t="shared" ref="K34" si="27">SUM(K21:K33)</f>
        <v>0</v>
      </c>
      <c r="L34" s="324">
        <f t="shared" ref="L34" si="28">SUM(L21:L33)</f>
        <v>0</v>
      </c>
      <c r="M34" s="324">
        <f t="shared" ref="M34" si="29">SUM(M21:M33)</f>
        <v>0</v>
      </c>
      <c r="N34" s="324">
        <f t="shared" ref="N34" si="30">SUM(N21:N33)</f>
        <v>0</v>
      </c>
      <c r="O34" s="325">
        <f>SUM(O21:O33)</f>
        <v>0</v>
      </c>
      <c r="P34" s="415"/>
    </row>
    <row r="35" spans="1:16" ht="17.25" customHeight="1" x14ac:dyDescent="0.25">
      <c r="A35" s="420"/>
      <c r="B35" s="420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</row>
    <row r="36" spans="1:16" ht="17.25" customHeight="1" x14ac:dyDescent="0.25">
      <c r="A36" s="420"/>
      <c r="B36" s="415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5"/>
    </row>
    <row r="37" spans="1:16" ht="33" customHeight="1" x14ac:dyDescent="0.25">
      <c r="A37" s="415"/>
      <c r="B37" s="322" t="s">
        <v>197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0"/>
      <c r="P37" s="415"/>
    </row>
    <row r="38" spans="1:16" ht="17.25" customHeight="1" x14ac:dyDescent="0.25">
      <c r="A38" s="415"/>
      <c r="B38" s="379" t="s">
        <v>141</v>
      </c>
      <c r="C38" s="313" t="s">
        <v>4</v>
      </c>
      <c r="D38" s="313" t="s">
        <v>5</v>
      </c>
      <c r="E38" s="313" t="s">
        <v>6</v>
      </c>
      <c r="F38" s="313" t="s">
        <v>7</v>
      </c>
      <c r="G38" s="313" t="s">
        <v>8</v>
      </c>
      <c r="H38" s="313" t="s">
        <v>9</v>
      </c>
      <c r="I38" s="313" t="s">
        <v>10</v>
      </c>
      <c r="J38" s="313" t="s">
        <v>11</v>
      </c>
      <c r="K38" s="313" t="s">
        <v>20</v>
      </c>
      <c r="L38" s="313" t="s">
        <v>12</v>
      </c>
      <c r="M38" s="313" t="s">
        <v>13</v>
      </c>
      <c r="N38" s="313" t="s">
        <v>14</v>
      </c>
      <c r="O38" s="314" t="s">
        <v>46</v>
      </c>
      <c r="P38" s="415"/>
    </row>
    <row r="39" spans="1:16" ht="17.25" customHeight="1" x14ac:dyDescent="0.25">
      <c r="A39" s="415"/>
      <c r="B39" s="297" t="s">
        <v>200</v>
      </c>
      <c r="C39" s="315">
        <f>+C21</f>
        <v>0</v>
      </c>
      <c r="D39" s="316">
        <f>+C39</f>
        <v>0</v>
      </c>
      <c r="E39" s="316">
        <f t="shared" ref="E39:M39" si="31">+D39</f>
        <v>0</v>
      </c>
      <c r="F39" s="316">
        <f t="shared" si="31"/>
        <v>0</v>
      </c>
      <c r="G39" s="316">
        <f t="shared" si="31"/>
        <v>0</v>
      </c>
      <c r="H39" s="316">
        <f t="shared" si="31"/>
        <v>0</v>
      </c>
      <c r="I39" s="316">
        <f t="shared" si="31"/>
        <v>0</v>
      </c>
      <c r="J39" s="316">
        <f t="shared" si="31"/>
        <v>0</v>
      </c>
      <c r="K39" s="316">
        <f t="shared" si="31"/>
        <v>0</v>
      </c>
      <c r="L39" s="316">
        <f t="shared" si="31"/>
        <v>0</v>
      </c>
      <c r="M39" s="316">
        <f t="shared" si="31"/>
        <v>0</v>
      </c>
      <c r="N39" s="316">
        <f>+M39</f>
        <v>0</v>
      </c>
      <c r="O39" s="317">
        <f>SUM(C39:N39)</f>
        <v>0</v>
      </c>
      <c r="P39" s="415"/>
    </row>
    <row r="40" spans="1:16" ht="17.25" customHeight="1" x14ac:dyDescent="0.25">
      <c r="A40" s="415"/>
      <c r="B40" s="299" t="s">
        <v>201</v>
      </c>
      <c r="C40" s="304">
        <v>0</v>
      </c>
      <c r="D40" s="279">
        <f>+C40</f>
        <v>0</v>
      </c>
      <c r="E40" s="279">
        <f t="shared" ref="E40:M40" si="32">+D40</f>
        <v>0</v>
      </c>
      <c r="F40" s="279">
        <f t="shared" si="32"/>
        <v>0</v>
      </c>
      <c r="G40" s="279">
        <f t="shared" si="32"/>
        <v>0</v>
      </c>
      <c r="H40" s="279">
        <f t="shared" si="32"/>
        <v>0</v>
      </c>
      <c r="I40" s="279">
        <f t="shared" si="32"/>
        <v>0</v>
      </c>
      <c r="J40" s="279">
        <f t="shared" si="32"/>
        <v>0</v>
      </c>
      <c r="K40" s="279">
        <f t="shared" si="32"/>
        <v>0</v>
      </c>
      <c r="L40" s="279">
        <f t="shared" si="32"/>
        <v>0</v>
      </c>
      <c r="M40" s="279">
        <f t="shared" si="32"/>
        <v>0</v>
      </c>
      <c r="N40" s="279">
        <f>+M40</f>
        <v>0</v>
      </c>
      <c r="O40" s="308">
        <f>SUM(C40:N40)</f>
        <v>0</v>
      </c>
      <c r="P40" s="415"/>
    </row>
    <row r="41" spans="1:16" ht="17.25" customHeight="1" x14ac:dyDescent="0.25">
      <c r="A41" s="415"/>
      <c r="B41" s="300" t="s">
        <v>202</v>
      </c>
      <c r="C41" s="305">
        <f>+C23</f>
        <v>0</v>
      </c>
      <c r="D41" s="280">
        <f>+C41</f>
        <v>0</v>
      </c>
      <c r="E41" s="280">
        <f t="shared" ref="E41:N41" si="33">+D41</f>
        <v>0</v>
      </c>
      <c r="F41" s="280">
        <f t="shared" si="33"/>
        <v>0</v>
      </c>
      <c r="G41" s="280">
        <f t="shared" si="33"/>
        <v>0</v>
      </c>
      <c r="H41" s="280">
        <f t="shared" si="33"/>
        <v>0</v>
      </c>
      <c r="I41" s="280">
        <f t="shared" si="33"/>
        <v>0</v>
      </c>
      <c r="J41" s="280">
        <f t="shared" si="33"/>
        <v>0</v>
      </c>
      <c r="K41" s="280">
        <f t="shared" si="33"/>
        <v>0</v>
      </c>
      <c r="L41" s="280">
        <f t="shared" si="33"/>
        <v>0</v>
      </c>
      <c r="M41" s="280">
        <f t="shared" si="33"/>
        <v>0</v>
      </c>
      <c r="N41" s="279">
        <f t="shared" si="33"/>
        <v>0</v>
      </c>
      <c r="O41" s="309">
        <f t="shared" ref="O41:O51" si="34">SUM(C41:N41)</f>
        <v>0</v>
      </c>
      <c r="P41" s="415"/>
    </row>
    <row r="42" spans="1:16" ht="17.25" customHeight="1" x14ac:dyDescent="0.25">
      <c r="A42" s="415"/>
      <c r="B42" s="326" t="s">
        <v>203</v>
      </c>
      <c r="C42" s="305">
        <f t="shared" ref="C42" si="35">+C24</f>
        <v>0</v>
      </c>
      <c r="D42" s="280">
        <f t="shared" ref="D42:N50" si="36">+C42</f>
        <v>0</v>
      </c>
      <c r="E42" s="280">
        <f t="shared" si="36"/>
        <v>0</v>
      </c>
      <c r="F42" s="280">
        <f t="shared" si="36"/>
        <v>0</v>
      </c>
      <c r="G42" s="280">
        <f t="shared" si="36"/>
        <v>0</v>
      </c>
      <c r="H42" s="280">
        <f t="shared" si="36"/>
        <v>0</v>
      </c>
      <c r="I42" s="280">
        <f t="shared" si="36"/>
        <v>0</v>
      </c>
      <c r="J42" s="280">
        <f t="shared" si="36"/>
        <v>0</v>
      </c>
      <c r="K42" s="280">
        <f t="shared" si="36"/>
        <v>0</v>
      </c>
      <c r="L42" s="280">
        <f t="shared" si="36"/>
        <v>0</v>
      </c>
      <c r="M42" s="280">
        <f t="shared" si="36"/>
        <v>0</v>
      </c>
      <c r="N42" s="279">
        <f t="shared" si="36"/>
        <v>0</v>
      </c>
      <c r="O42" s="310">
        <f t="shared" si="34"/>
        <v>0</v>
      </c>
      <c r="P42" s="415"/>
    </row>
    <row r="43" spans="1:16" ht="17.25" customHeight="1" x14ac:dyDescent="0.25">
      <c r="A43" s="415"/>
      <c r="B43" s="326" t="s">
        <v>204</v>
      </c>
      <c r="C43" s="305">
        <f>+C25</f>
        <v>0</v>
      </c>
      <c r="D43" s="280">
        <f t="shared" si="36"/>
        <v>0</v>
      </c>
      <c r="E43" s="280">
        <f t="shared" si="36"/>
        <v>0</v>
      </c>
      <c r="F43" s="280">
        <f t="shared" si="36"/>
        <v>0</v>
      </c>
      <c r="G43" s="280">
        <f t="shared" si="36"/>
        <v>0</v>
      </c>
      <c r="H43" s="280">
        <f t="shared" si="36"/>
        <v>0</v>
      </c>
      <c r="I43" s="280">
        <f t="shared" si="36"/>
        <v>0</v>
      </c>
      <c r="J43" s="280">
        <f t="shared" si="36"/>
        <v>0</v>
      </c>
      <c r="K43" s="280">
        <f t="shared" si="36"/>
        <v>0</v>
      </c>
      <c r="L43" s="280">
        <f t="shared" si="36"/>
        <v>0</v>
      </c>
      <c r="M43" s="280">
        <f t="shared" si="36"/>
        <v>0</v>
      </c>
      <c r="N43" s="279">
        <f t="shared" si="36"/>
        <v>0</v>
      </c>
      <c r="O43" s="310">
        <f t="shared" si="34"/>
        <v>0</v>
      </c>
      <c r="P43" s="415"/>
    </row>
    <row r="44" spans="1:16" ht="17.25" customHeight="1" x14ac:dyDescent="0.25">
      <c r="A44" s="415"/>
      <c r="B44" s="326" t="s">
        <v>205</v>
      </c>
      <c r="C44" s="305">
        <f t="shared" ref="C44:C50" si="37">+C26</f>
        <v>0</v>
      </c>
      <c r="D44" s="280">
        <f t="shared" si="36"/>
        <v>0</v>
      </c>
      <c r="E44" s="280">
        <f t="shared" si="36"/>
        <v>0</v>
      </c>
      <c r="F44" s="280">
        <f t="shared" si="36"/>
        <v>0</v>
      </c>
      <c r="G44" s="280">
        <f t="shared" si="36"/>
        <v>0</v>
      </c>
      <c r="H44" s="280">
        <f t="shared" si="36"/>
        <v>0</v>
      </c>
      <c r="I44" s="280">
        <f t="shared" si="36"/>
        <v>0</v>
      </c>
      <c r="J44" s="280">
        <f t="shared" si="36"/>
        <v>0</v>
      </c>
      <c r="K44" s="280">
        <f t="shared" si="36"/>
        <v>0</v>
      </c>
      <c r="L44" s="280">
        <f t="shared" si="36"/>
        <v>0</v>
      </c>
      <c r="M44" s="280">
        <f t="shared" si="36"/>
        <v>0</v>
      </c>
      <c r="N44" s="279">
        <f t="shared" si="36"/>
        <v>0</v>
      </c>
      <c r="O44" s="310">
        <f t="shared" si="34"/>
        <v>0</v>
      </c>
      <c r="P44" s="415"/>
    </row>
    <row r="45" spans="1:16" ht="17.25" customHeight="1" x14ac:dyDescent="0.25">
      <c r="A45" s="415"/>
      <c r="B45" s="326" t="s">
        <v>206</v>
      </c>
      <c r="C45" s="305">
        <f t="shared" si="37"/>
        <v>0</v>
      </c>
      <c r="D45" s="280">
        <f t="shared" si="36"/>
        <v>0</v>
      </c>
      <c r="E45" s="280">
        <f t="shared" si="36"/>
        <v>0</v>
      </c>
      <c r="F45" s="280">
        <f t="shared" si="36"/>
        <v>0</v>
      </c>
      <c r="G45" s="280">
        <f t="shared" si="36"/>
        <v>0</v>
      </c>
      <c r="H45" s="280">
        <f t="shared" si="36"/>
        <v>0</v>
      </c>
      <c r="I45" s="280">
        <f t="shared" si="36"/>
        <v>0</v>
      </c>
      <c r="J45" s="280">
        <f t="shared" si="36"/>
        <v>0</v>
      </c>
      <c r="K45" s="280">
        <f t="shared" si="36"/>
        <v>0</v>
      </c>
      <c r="L45" s="280">
        <f t="shared" si="36"/>
        <v>0</v>
      </c>
      <c r="M45" s="280">
        <f t="shared" si="36"/>
        <v>0</v>
      </c>
      <c r="N45" s="279">
        <f t="shared" si="36"/>
        <v>0</v>
      </c>
      <c r="O45" s="310">
        <f t="shared" si="34"/>
        <v>0</v>
      </c>
      <c r="P45" s="415"/>
    </row>
    <row r="46" spans="1:16" ht="17.25" customHeight="1" x14ac:dyDescent="0.25">
      <c r="A46" s="415"/>
      <c r="B46" s="326" t="s">
        <v>207</v>
      </c>
      <c r="C46" s="305">
        <f t="shared" si="37"/>
        <v>0</v>
      </c>
      <c r="D46" s="280">
        <f t="shared" si="36"/>
        <v>0</v>
      </c>
      <c r="E46" s="280">
        <f t="shared" si="36"/>
        <v>0</v>
      </c>
      <c r="F46" s="280">
        <f t="shared" si="36"/>
        <v>0</v>
      </c>
      <c r="G46" s="280">
        <f t="shared" si="36"/>
        <v>0</v>
      </c>
      <c r="H46" s="280">
        <f t="shared" si="36"/>
        <v>0</v>
      </c>
      <c r="I46" s="280">
        <f t="shared" si="36"/>
        <v>0</v>
      </c>
      <c r="J46" s="280">
        <f t="shared" si="36"/>
        <v>0</v>
      </c>
      <c r="K46" s="280">
        <f t="shared" si="36"/>
        <v>0</v>
      </c>
      <c r="L46" s="280">
        <f t="shared" si="36"/>
        <v>0</v>
      </c>
      <c r="M46" s="280">
        <f t="shared" si="36"/>
        <v>0</v>
      </c>
      <c r="N46" s="279">
        <f t="shared" si="36"/>
        <v>0</v>
      </c>
      <c r="O46" s="310">
        <f t="shared" si="34"/>
        <v>0</v>
      </c>
      <c r="P46" s="415"/>
    </row>
    <row r="47" spans="1:16" ht="17.25" customHeight="1" x14ac:dyDescent="0.25">
      <c r="A47" s="415"/>
      <c r="B47" s="326" t="s">
        <v>257</v>
      </c>
      <c r="C47" s="305">
        <f t="shared" si="37"/>
        <v>0</v>
      </c>
      <c r="D47" s="280">
        <f t="shared" si="36"/>
        <v>0</v>
      </c>
      <c r="E47" s="280">
        <f t="shared" si="36"/>
        <v>0</v>
      </c>
      <c r="F47" s="280">
        <f t="shared" si="36"/>
        <v>0</v>
      </c>
      <c r="G47" s="280">
        <f t="shared" si="36"/>
        <v>0</v>
      </c>
      <c r="H47" s="280">
        <f t="shared" si="36"/>
        <v>0</v>
      </c>
      <c r="I47" s="280">
        <f t="shared" si="36"/>
        <v>0</v>
      </c>
      <c r="J47" s="280">
        <f t="shared" si="36"/>
        <v>0</v>
      </c>
      <c r="K47" s="280">
        <f t="shared" si="36"/>
        <v>0</v>
      </c>
      <c r="L47" s="280">
        <f t="shared" si="36"/>
        <v>0</v>
      </c>
      <c r="M47" s="280">
        <f t="shared" si="36"/>
        <v>0</v>
      </c>
      <c r="N47" s="279">
        <f t="shared" si="36"/>
        <v>0</v>
      </c>
      <c r="O47" s="310">
        <f t="shared" si="34"/>
        <v>0</v>
      </c>
      <c r="P47" s="415"/>
    </row>
    <row r="48" spans="1:16" ht="17.25" customHeight="1" x14ac:dyDescent="0.25">
      <c r="A48" s="415"/>
      <c r="B48" s="326" t="s">
        <v>208</v>
      </c>
      <c r="C48" s="305">
        <f t="shared" si="37"/>
        <v>0</v>
      </c>
      <c r="D48" s="280">
        <f t="shared" si="36"/>
        <v>0</v>
      </c>
      <c r="E48" s="280">
        <f t="shared" si="36"/>
        <v>0</v>
      </c>
      <c r="F48" s="280">
        <f t="shared" si="36"/>
        <v>0</v>
      </c>
      <c r="G48" s="280">
        <f t="shared" si="36"/>
        <v>0</v>
      </c>
      <c r="H48" s="280">
        <f t="shared" si="36"/>
        <v>0</v>
      </c>
      <c r="I48" s="280">
        <f t="shared" si="36"/>
        <v>0</v>
      </c>
      <c r="J48" s="280">
        <f t="shared" si="36"/>
        <v>0</v>
      </c>
      <c r="K48" s="280">
        <f t="shared" si="36"/>
        <v>0</v>
      </c>
      <c r="L48" s="280">
        <f t="shared" si="36"/>
        <v>0</v>
      </c>
      <c r="M48" s="280">
        <f t="shared" si="36"/>
        <v>0</v>
      </c>
      <c r="N48" s="279">
        <f t="shared" si="36"/>
        <v>0</v>
      </c>
      <c r="O48" s="310">
        <f t="shared" si="34"/>
        <v>0</v>
      </c>
      <c r="P48" s="415"/>
    </row>
    <row r="49" spans="1:16" ht="17.25" customHeight="1" x14ac:dyDescent="0.25">
      <c r="A49" s="415"/>
      <c r="B49" s="326" t="s">
        <v>209</v>
      </c>
      <c r="C49" s="305">
        <f t="shared" si="37"/>
        <v>0</v>
      </c>
      <c r="D49" s="280">
        <f t="shared" si="36"/>
        <v>0</v>
      </c>
      <c r="E49" s="280">
        <f t="shared" si="36"/>
        <v>0</v>
      </c>
      <c r="F49" s="280">
        <f t="shared" si="36"/>
        <v>0</v>
      </c>
      <c r="G49" s="280">
        <f t="shared" si="36"/>
        <v>0</v>
      </c>
      <c r="H49" s="280">
        <f t="shared" si="36"/>
        <v>0</v>
      </c>
      <c r="I49" s="280">
        <f t="shared" si="36"/>
        <v>0</v>
      </c>
      <c r="J49" s="280">
        <f t="shared" si="36"/>
        <v>0</v>
      </c>
      <c r="K49" s="280">
        <f t="shared" si="36"/>
        <v>0</v>
      </c>
      <c r="L49" s="280">
        <f t="shared" si="36"/>
        <v>0</v>
      </c>
      <c r="M49" s="280">
        <f t="shared" si="36"/>
        <v>0</v>
      </c>
      <c r="N49" s="279">
        <f t="shared" si="36"/>
        <v>0</v>
      </c>
      <c r="O49" s="310">
        <f t="shared" si="34"/>
        <v>0</v>
      </c>
      <c r="P49" s="415"/>
    </row>
    <row r="50" spans="1:16" ht="17.25" customHeight="1" x14ac:dyDescent="0.25">
      <c r="A50" s="415"/>
      <c r="B50" s="326" t="s">
        <v>210</v>
      </c>
      <c r="C50" s="305">
        <f t="shared" si="37"/>
        <v>0</v>
      </c>
      <c r="D50" s="280">
        <f t="shared" si="36"/>
        <v>0</v>
      </c>
      <c r="E50" s="280">
        <f t="shared" si="36"/>
        <v>0</v>
      </c>
      <c r="F50" s="280">
        <f t="shared" si="36"/>
        <v>0</v>
      </c>
      <c r="G50" s="280">
        <f t="shared" si="36"/>
        <v>0</v>
      </c>
      <c r="H50" s="280">
        <f t="shared" si="36"/>
        <v>0</v>
      </c>
      <c r="I50" s="280">
        <f t="shared" si="36"/>
        <v>0</v>
      </c>
      <c r="J50" s="280">
        <f t="shared" si="36"/>
        <v>0</v>
      </c>
      <c r="K50" s="280">
        <f t="shared" si="36"/>
        <v>0</v>
      </c>
      <c r="L50" s="280">
        <f t="shared" si="36"/>
        <v>0</v>
      </c>
      <c r="M50" s="280">
        <f t="shared" si="36"/>
        <v>0</v>
      </c>
      <c r="N50" s="279">
        <f t="shared" si="36"/>
        <v>0</v>
      </c>
      <c r="O50" s="310">
        <f t="shared" si="34"/>
        <v>0</v>
      </c>
      <c r="P50" s="415"/>
    </row>
    <row r="51" spans="1:16" ht="17.25" customHeight="1" x14ac:dyDescent="0.25">
      <c r="A51" s="415"/>
      <c r="B51" s="327" t="s">
        <v>211</v>
      </c>
      <c r="C51" s="307">
        <f>+C33</f>
        <v>0</v>
      </c>
      <c r="D51" s="303">
        <f>+C51</f>
        <v>0</v>
      </c>
      <c r="E51" s="303">
        <f t="shared" ref="E51:M51" si="38">+D51</f>
        <v>0</v>
      </c>
      <c r="F51" s="303">
        <f t="shared" si="38"/>
        <v>0</v>
      </c>
      <c r="G51" s="303">
        <f t="shared" si="38"/>
        <v>0</v>
      </c>
      <c r="H51" s="303">
        <f t="shared" si="38"/>
        <v>0</v>
      </c>
      <c r="I51" s="303">
        <f t="shared" si="38"/>
        <v>0</v>
      </c>
      <c r="J51" s="303">
        <f t="shared" si="38"/>
        <v>0</v>
      </c>
      <c r="K51" s="303">
        <f t="shared" si="38"/>
        <v>0</v>
      </c>
      <c r="L51" s="303">
        <f t="shared" si="38"/>
        <v>0</v>
      </c>
      <c r="M51" s="303">
        <f t="shared" si="38"/>
        <v>0</v>
      </c>
      <c r="N51" s="303">
        <f>+M51</f>
        <v>0</v>
      </c>
      <c r="O51" s="317">
        <f t="shared" si="34"/>
        <v>0</v>
      </c>
      <c r="P51" s="415"/>
    </row>
    <row r="52" spans="1:16" ht="18" customHeight="1" x14ac:dyDescent="0.25">
      <c r="A52" s="420"/>
      <c r="B52" s="328" t="s">
        <v>214</v>
      </c>
      <c r="C52" s="323">
        <f>SUM(C39:C51)</f>
        <v>0</v>
      </c>
      <c r="D52" s="324">
        <f t="shared" ref="D52" si="39">SUM(D39:D51)</f>
        <v>0</v>
      </c>
      <c r="E52" s="324">
        <f t="shared" ref="E52" si="40">SUM(E39:E51)</f>
        <v>0</v>
      </c>
      <c r="F52" s="324">
        <f t="shared" ref="F52" si="41">SUM(F39:F51)</f>
        <v>0</v>
      </c>
      <c r="G52" s="324">
        <f t="shared" ref="G52" si="42">SUM(G39:G51)</f>
        <v>0</v>
      </c>
      <c r="H52" s="324">
        <f t="shared" ref="H52" si="43">SUM(H39:H51)</f>
        <v>0</v>
      </c>
      <c r="I52" s="324">
        <f t="shared" ref="I52" si="44">SUM(I39:I51)</f>
        <v>0</v>
      </c>
      <c r="J52" s="324">
        <f t="shared" ref="J52" si="45">SUM(J39:J51)</f>
        <v>0</v>
      </c>
      <c r="K52" s="324">
        <f t="shared" ref="K52" si="46">SUM(K39:K51)</f>
        <v>0</v>
      </c>
      <c r="L52" s="324">
        <f t="shared" ref="L52" si="47">SUM(L39:L51)</f>
        <v>0</v>
      </c>
      <c r="M52" s="324">
        <f t="shared" ref="M52" si="48">SUM(M39:M51)</f>
        <v>0</v>
      </c>
      <c r="N52" s="324">
        <f t="shared" ref="N52" si="49">SUM(N39:N51)</f>
        <v>0</v>
      </c>
      <c r="O52" s="325">
        <f>SUM(O39:O51)</f>
        <v>0</v>
      </c>
    </row>
    <row r="53" spans="1:16" ht="17.25" customHeight="1" x14ac:dyDescent="0.25">
      <c r="A53" s="420"/>
      <c r="B53" s="424"/>
      <c r="C53" s="424"/>
      <c r="D53" s="424"/>
      <c r="E53" s="424"/>
      <c r="F53" s="424"/>
      <c r="G53" s="424"/>
      <c r="H53" s="424"/>
      <c r="I53" s="424"/>
      <c r="J53" s="424"/>
      <c r="K53" s="424"/>
      <c r="L53" s="424"/>
      <c r="M53" s="424"/>
      <c r="N53" s="424"/>
      <c r="O53" s="424"/>
    </row>
    <row r="54" spans="1:16" ht="17.25" customHeight="1" x14ac:dyDescent="0.25">
      <c r="A54" s="420"/>
      <c r="B54" s="424"/>
      <c r="C54" s="424"/>
      <c r="D54" s="424"/>
      <c r="E54" s="424"/>
      <c r="F54" s="424"/>
      <c r="G54" s="424"/>
      <c r="H54" s="424"/>
      <c r="I54" s="424"/>
      <c r="J54" s="424"/>
      <c r="K54" s="424"/>
      <c r="L54" s="424"/>
      <c r="M54" s="424"/>
      <c r="N54" s="424"/>
      <c r="O54" s="424"/>
    </row>
    <row r="55" spans="1:16" ht="17.25" customHeight="1" x14ac:dyDescent="0.25">
      <c r="A55" s="420"/>
      <c r="B55" s="594" t="s">
        <v>216</v>
      </c>
      <c r="C55" s="594"/>
      <c r="D55" s="594"/>
      <c r="E55" s="594"/>
      <c r="F55" s="594"/>
      <c r="G55" s="594"/>
      <c r="H55" s="594"/>
      <c r="I55" s="594"/>
      <c r="J55" s="594"/>
      <c r="K55" s="594"/>
      <c r="L55" s="594"/>
      <c r="M55" s="425"/>
      <c r="N55" s="420"/>
      <c r="O55" s="420"/>
    </row>
    <row r="56" spans="1:16" ht="17.25" customHeight="1" x14ac:dyDescent="0.25">
      <c r="A56" s="420"/>
      <c r="B56" s="594"/>
      <c r="C56" s="594"/>
      <c r="D56" s="594"/>
      <c r="E56" s="594"/>
      <c r="F56" s="594"/>
      <c r="G56" s="594"/>
      <c r="H56" s="594"/>
      <c r="I56" s="594"/>
      <c r="J56" s="594"/>
      <c r="K56" s="594"/>
      <c r="L56" s="594"/>
      <c r="M56" s="425"/>
      <c r="N56" s="420"/>
      <c r="O56" s="420"/>
    </row>
    <row r="57" spans="1:16" ht="17.25" customHeight="1" x14ac:dyDescent="0.25">
      <c r="A57" s="420"/>
      <c r="B57" s="420"/>
      <c r="C57" s="420"/>
      <c r="D57" s="420"/>
      <c r="E57" s="420"/>
      <c r="F57" s="420"/>
      <c r="G57" s="420"/>
      <c r="H57" s="420"/>
      <c r="I57" s="420"/>
      <c r="J57" s="420"/>
      <c r="K57" s="420"/>
      <c r="L57" s="420"/>
      <c r="M57" s="420"/>
      <c r="N57" s="420"/>
      <c r="O57" s="420"/>
    </row>
    <row r="58" spans="1:16" ht="17.25" customHeight="1" x14ac:dyDescent="0.25">
      <c r="A58" s="420"/>
      <c r="B58" s="420"/>
      <c r="C58" s="420"/>
      <c r="D58" s="420"/>
      <c r="E58" s="420"/>
      <c r="F58" s="420"/>
      <c r="G58" s="420"/>
      <c r="H58" s="420"/>
      <c r="I58" s="420"/>
      <c r="J58" s="420"/>
      <c r="K58" s="420"/>
      <c r="L58" s="420"/>
      <c r="M58" s="420"/>
      <c r="N58" s="420"/>
      <c r="O58" s="420"/>
    </row>
    <row r="59" spans="1:16" ht="17.25" customHeight="1" x14ac:dyDescent="0.25">
      <c r="A59" s="420"/>
      <c r="B59" s="420"/>
      <c r="C59" s="420"/>
      <c r="D59" s="420"/>
      <c r="E59" s="420"/>
      <c r="F59" s="420"/>
      <c r="G59" s="420"/>
      <c r="H59" s="420"/>
      <c r="I59" s="420"/>
      <c r="J59" s="420"/>
      <c r="K59" s="420"/>
      <c r="L59" s="420"/>
      <c r="M59" s="420"/>
      <c r="N59" s="420"/>
      <c r="O59" s="420"/>
    </row>
    <row r="60" spans="1:16" ht="17.25" customHeight="1" x14ac:dyDescent="0.25">
      <c r="A60" s="420"/>
      <c r="B60" s="420"/>
      <c r="C60" s="420"/>
      <c r="D60" s="420"/>
      <c r="E60" s="420"/>
      <c r="F60" s="420"/>
      <c r="G60" s="420"/>
      <c r="H60" s="420"/>
      <c r="I60" s="420"/>
      <c r="J60" s="420"/>
      <c r="K60" s="420"/>
      <c r="L60" s="420"/>
      <c r="M60" s="420"/>
      <c r="N60" s="420"/>
      <c r="O60" s="420"/>
    </row>
    <row r="61" spans="1:16" ht="17.25" customHeight="1" x14ac:dyDescent="0.25">
      <c r="A61" s="420"/>
      <c r="B61" s="420"/>
      <c r="C61" s="420"/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O61" s="420"/>
    </row>
    <row r="62" spans="1:16" ht="17.25" customHeight="1" x14ac:dyDescent="0.25">
      <c r="A62" s="420"/>
      <c r="B62" s="420"/>
      <c r="C62" s="420"/>
      <c r="D62" s="420"/>
      <c r="E62" s="420"/>
      <c r="F62" s="415"/>
      <c r="G62" s="420"/>
      <c r="H62" s="420"/>
      <c r="I62" s="420"/>
      <c r="J62" s="420"/>
      <c r="K62" s="420"/>
      <c r="L62" s="420"/>
      <c r="M62" s="420"/>
      <c r="N62" s="420"/>
      <c r="O62" s="420"/>
    </row>
    <row r="63" spans="1:16" ht="17.25" customHeight="1" x14ac:dyDescent="0.25">
      <c r="A63" s="420"/>
      <c r="B63" s="420"/>
      <c r="C63" s="420"/>
      <c r="D63" s="420"/>
      <c r="E63" s="415"/>
      <c r="F63" s="415"/>
      <c r="G63" s="415"/>
      <c r="H63" s="420"/>
      <c r="I63" s="420"/>
      <c r="J63" s="420"/>
      <c r="K63" s="420"/>
      <c r="L63" s="420"/>
      <c r="M63" s="420"/>
      <c r="N63" s="420"/>
      <c r="O63" s="420"/>
    </row>
    <row r="64" spans="1:16" ht="17.25" customHeight="1" x14ac:dyDescent="0.25">
      <c r="A64" s="420"/>
      <c r="B64" s="420"/>
      <c r="C64" s="420"/>
      <c r="D64" s="420"/>
      <c r="E64" s="415"/>
      <c r="F64" s="415"/>
      <c r="G64" s="415"/>
      <c r="H64" s="420"/>
      <c r="I64" s="420"/>
      <c r="J64" s="420"/>
      <c r="K64" s="420"/>
      <c r="L64" s="420"/>
      <c r="M64" s="420"/>
      <c r="N64" s="420"/>
      <c r="O64" s="420"/>
    </row>
    <row r="65" spans="1:15" ht="17.25" customHeight="1" x14ac:dyDescent="0.25">
      <c r="A65" s="420"/>
      <c r="B65" s="420"/>
      <c r="C65" s="420"/>
      <c r="D65" s="420"/>
      <c r="E65" s="415"/>
      <c r="F65" s="415"/>
      <c r="G65" s="415"/>
      <c r="H65" s="420"/>
      <c r="I65" s="420"/>
      <c r="J65" s="420"/>
      <c r="K65" s="420"/>
      <c r="L65" s="420"/>
      <c r="M65" s="420"/>
      <c r="N65" s="420"/>
      <c r="O65" s="420"/>
    </row>
    <row r="66" spans="1:15" ht="17.25" customHeight="1" x14ac:dyDescent="0.25">
      <c r="A66" s="420"/>
      <c r="B66" s="420"/>
      <c r="C66" s="420"/>
      <c r="D66" s="420"/>
      <c r="E66" s="420"/>
      <c r="F66" s="415"/>
      <c r="G66" s="420"/>
      <c r="H66" s="420"/>
      <c r="I66" s="420"/>
      <c r="J66" s="420"/>
      <c r="K66" s="420"/>
      <c r="L66" s="420"/>
      <c r="M66" s="420"/>
      <c r="N66" s="420"/>
      <c r="O66" s="420"/>
    </row>
    <row r="67" spans="1:15" ht="17.25" customHeight="1" x14ac:dyDescent="0.25">
      <c r="A67" s="420"/>
      <c r="B67" s="420"/>
      <c r="C67" s="420"/>
      <c r="D67" s="420"/>
      <c r="E67" s="420"/>
      <c r="F67" s="420"/>
      <c r="G67" s="420"/>
      <c r="H67" s="420"/>
      <c r="I67" s="420"/>
      <c r="J67" s="420"/>
      <c r="K67" s="420"/>
      <c r="L67" s="420"/>
      <c r="M67" s="420"/>
      <c r="N67" s="420"/>
      <c r="O67" s="420"/>
    </row>
    <row r="68" spans="1:15" ht="17.25" customHeight="1" x14ac:dyDescent="0.25">
      <c r="A68" s="420"/>
      <c r="B68" s="420"/>
      <c r="C68" s="420"/>
      <c r="D68" s="420"/>
      <c r="E68" s="420"/>
      <c r="F68" s="420"/>
      <c r="G68" s="420"/>
      <c r="H68" s="420"/>
      <c r="I68" s="420"/>
      <c r="J68" s="420"/>
      <c r="K68" s="420"/>
      <c r="L68" s="420"/>
      <c r="M68" s="420"/>
      <c r="N68" s="420"/>
      <c r="O68" s="420"/>
    </row>
    <row r="69" spans="1:15" ht="17.25" customHeight="1" x14ac:dyDescent="0.25">
      <c r="A69" s="420"/>
      <c r="B69" s="420"/>
      <c r="C69" s="420"/>
      <c r="D69" s="420"/>
      <c r="E69" s="420"/>
      <c r="F69" s="420"/>
      <c r="G69" s="420"/>
      <c r="H69" s="420"/>
      <c r="I69" s="420"/>
      <c r="J69" s="420"/>
      <c r="K69" s="420"/>
      <c r="L69" s="420"/>
      <c r="M69" s="420"/>
      <c r="N69" s="420"/>
      <c r="O69" s="420"/>
    </row>
    <row r="70" spans="1:15" ht="17.25" customHeight="1" x14ac:dyDescent="0.25">
      <c r="A70" s="420"/>
      <c r="B70" s="420"/>
      <c r="C70" s="420"/>
      <c r="D70" s="420"/>
      <c r="E70" s="420"/>
      <c r="F70" s="420"/>
      <c r="G70" s="420"/>
      <c r="H70" s="420"/>
      <c r="I70" s="420"/>
      <c r="J70" s="420"/>
      <c r="K70" s="420"/>
      <c r="L70" s="420"/>
      <c r="M70" s="420"/>
      <c r="N70" s="420"/>
      <c r="O70" s="420"/>
    </row>
    <row r="71" spans="1:15" ht="17.25" customHeight="1" x14ac:dyDescent="0.25">
      <c r="A71" s="420"/>
      <c r="B71" s="420"/>
      <c r="C71" s="420"/>
      <c r="D71" s="420"/>
      <c r="E71" s="420"/>
      <c r="F71" s="420"/>
      <c r="G71" s="420"/>
      <c r="H71" s="420"/>
      <c r="I71" s="420"/>
      <c r="J71" s="420"/>
      <c r="K71" s="420"/>
      <c r="L71" s="420"/>
      <c r="M71" s="420"/>
      <c r="N71" s="420"/>
      <c r="O71" s="420"/>
    </row>
    <row r="72" spans="1:15" ht="17.25" customHeight="1" x14ac:dyDescent="0.25">
      <c r="A72" s="420"/>
      <c r="B72" s="420"/>
      <c r="C72" s="420"/>
      <c r="D72" s="420"/>
      <c r="E72" s="420"/>
      <c r="F72" s="420"/>
      <c r="G72" s="420"/>
      <c r="H72" s="420"/>
      <c r="I72" s="420"/>
      <c r="J72" s="420"/>
      <c r="K72" s="420"/>
      <c r="L72" s="420"/>
      <c r="M72" s="420"/>
      <c r="N72" s="420"/>
      <c r="O72" s="420"/>
    </row>
    <row r="73" spans="1:15" ht="17.25" customHeight="1" x14ac:dyDescent="0.25">
      <c r="A73" s="420"/>
      <c r="B73" s="420"/>
      <c r="C73" s="420"/>
      <c r="D73" s="420"/>
      <c r="E73" s="420"/>
      <c r="F73" s="420"/>
      <c r="G73" s="420"/>
      <c r="H73" s="420"/>
      <c r="I73" s="420"/>
      <c r="J73" s="420"/>
      <c r="K73" s="420"/>
      <c r="L73" s="420"/>
      <c r="M73" s="420"/>
      <c r="N73" s="420"/>
      <c r="O73" s="420"/>
    </row>
    <row r="74" spans="1:15" ht="17.25" customHeight="1" x14ac:dyDescent="0.25">
      <c r="A74" s="420"/>
      <c r="B74" s="420"/>
      <c r="C74" s="420"/>
      <c r="D74" s="420"/>
      <c r="E74" s="420"/>
      <c r="F74" s="420"/>
      <c r="G74" s="420"/>
      <c r="H74" s="420"/>
      <c r="I74" s="420"/>
      <c r="J74" s="420"/>
      <c r="K74" s="420"/>
      <c r="L74" s="420"/>
      <c r="M74" s="420"/>
      <c r="N74" s="420"/>
      <c r="O74" s="420"/>
    </row>
    <row r="75" spans="1:15" ht="17.25" customHeight="1" x14ac:dyDescent="0.25">
      <c r="A75" s="420"/>
      <c r="B75" s="420"/>
      <c r="C75" s="420"/>
      <c r="D75" s="420"/>
      <c r="E75" s="420"/>
      <c r="F75" s="420"/>
      <c r="G75" s="420"/>
      <c r="H75" s="420"/>
      <c r="I75" s="420"/>
      <c r="J75" s="420"/>
      <c r="K75" s="420"/>
      <c r="L75" s="420"/>
      <c r="M75" s="420"/>
      <c r="N75" s="420"/>
      <c r="O75" s="420"/>
    </row>
    <row r="76" spans="1:15" ht="17.25" customHeight="1" x14ac:dyDescent="0.25">
      <c r="A76" s="420"/>
      <c r="B76" s="420"/>
      <c r="C76" s="420"/>
      <c r="D76" s="420"/>
      <c r="E76" s="420"/>
      <c r="F76" s="420"/>
      <c r="G76" s="420"/>
      <c r="H76" s="420"/>
      <c r="I76" s="420"/>
      <c r="J76" s="420"/>
      <c r="K76" s="420"/>
      <c r="L76" s="420"/>
      <c r="M76" s="420"/>
      <c r="N76" s="420"/>
      <c r="O76" s="420"/>
    </row>
    <row r="77" spans="1:15" ht="17.25" customHeight="1" x14ac:dyDescent="0.25">
      <c r="A77" s="420"/>
      <c r="B77" s="420"/>
      <c r="C77" s="420"/>
      <c r="D77" s="420"/>
      <c r="E77" s="420"/>
      <c r="F77" s="420"/>
      <c r="G77" s="420"/>
      <c r="H77" s="420"/>
      <c r="I77" s="420"/>
      <c r="J77" s="420"/>
      <c r="K77" s="420"/>
      <c r="L77" s="420"/>
      <c r="M77" s="420"/>
      <c r="N77" s="420"/>
      <c r="O77" s="420"/>
    </row>
    <row r="78" spans="1:15" ht="17.25" customHeight="1" x14ac:dyDescent="0.25">
      <c r="A78" s="420"/>
      <c r="B78" s="420"/>
      <c r="C78" s="420"/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0"/>
    </row>
    <row r="79" spans="1:15" ht="17.25" customHeight="1" x14ac:dyDescent="0.25">
      <c r="A79" s="420"/>
      <c r="B79" s="420"/>
      <c r="C79" s="420"/>
      <c r="D79" s="420"/>
      <c r="E79" s="420"/>
      <c r="F79" s="420"/>
      <c r="G79" s="420"/>
      <c r="H79" s="420"/>
      <c r="I79" s="420"/>
      <c r="J79" s="420"/>
      <c r="K79" s="420"/>
      <c r="L79" s="420"/>
      <c r="M79" s="420"/>
      <c r="N79" s="420"/>
      <c r="O79" s="420"/>
    </row>
    <row r="80" spans="1:15" ht="17.25" customHeight="1" x14ac:dyDescent="0.25">
      <c r="A80" s="420"/>
      <c r="B80" s="420"/>
      <c r="C80" s="420"/>
      <c r="D80" s="420"/>
      <c r="E80" s="420"/>
      <c r="F80" s="420"/>
      <c r="G80" s="420"/>
      <c r="H80" s="420"/>
      <c r="I80" s="420"/>
      <c r="J80" s="420"/>
      <c r="K80" s="420"/>
      <c r="L80" s="420"/>
      <c r="M80" s="420"/>
      <c r="N80" s="420"/>
      <c r="O80" s="420"/>
    </row>
    <row r="81" spans="1:15" ht="17.25" customHeight="1" x14ac:dyDescent="0.25">
      <c r="A81" s="420"/>
      <c r="B81" s="420"/>
      <c r="C81" s="420"/>
      <c r="D81" s="420"/>
      <c r="E81" s="420"/>
      <c r="F81" s="420"/>
      <c r="G81" s="420"/>
      <c r="H81" s="420"/>
      <c r="I81" s="420"/>
      <c r="J81" s="420"/>
      <c r="K81" s="420"/>
      <c r="L81" s="420"/>
      <c r="M81" s="420"/>
      <c r="N81" s="420"/>
      <c r="O81" s="420"/>
    </row>
    <row r="82" spans="1:15" ht="17.25" customHeight="1" x14ac:dyDescent="0.25">
      <c r="A82" s="420"/>
      <c r="B82" s="420"/>
      <c r="C82" s="420"/>
      <c r="D82" s="420"/>
      <c r="E82" s="420"/>
      <c r="F82" s="420"/>
      <c r="G82" s="420"/>
      <c r="H82" s="420"/>
      <c r="I82" s="420"/>
      <c r="J82" s="420"/>
      <c r="K82" s="420"/>
      <c r="L82" s="420"/>
      <c r="M82" s="420"/>
      <c r="N82" s="420"/>
      <c r="O82" s="420"/>
    </row>
    <row r="83" spans="1:15" ht="17.25" customHeight="1" x14ac:dyDescent="0.25">
      <c r="A83" s="420"/>
      <c r="B83" s="420"/>
      <c r="C83" s="420"/>
      <c r="D83" s="420"/>
      <c r="E83" s="420"/>
      <c r="F83" s="420"/>
      <c r="G83" s="420"/>
      <c r="H83" s="420"/>
      <c r="I83" s="420"/>
      <c r="J83" s="420"/>
      <c r="K83" s="420"/>
      <c r="L83" s="420"/>
      <c r="M83" s="420"/>
      <c r="N83" s="420"/>
      <c r="O83" s="420"/>
    </row>
    <row r="84" spans="1:15" ht="17.25" customHeight="1" x14ac:dyDescent="0.25">
      <c r="A84" s="420"/>
      <c r="B84" s="420"/>
      <c r="C84" s="420"/>
      <c r="D84" s="420"/>
      <c r="E84" s="420"/>
      <c r="F84" s="420"/>
      <c r="G84" s="420"/>
      <c r="H84" s="420"/>
      <c r="I84" s="420"/>
      <c r="J84" s="420"/>
      <c r="K84" s="420"/>
      <c r="L84" s="420"/>
      <c r="M84" s="420"/>
      <c r="N84" s="420"/>
      <c r="O84" s="420"/>
    </row>
  </sheetData>
  <mergeCells count="1">
    <mergeCell ref="B55:L5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P9" sqref="P9:P21"/>
    </sheetView>
  </sheetViews>
  <sheetFormatPr baseColWidth="10" defaultColWidth="0" defaultRowHeight="15" customHeight="1" zeroHeight="1" x14ac:dyDescent="0.25"/>
  <cols>
    <col min="1" max="1" width="4.25" customWidth="1"/>
    <col min="2" max="2" width="38.75" style="14" customWidth="1"/>
    <col min="3" max="9" width="8.375" style="14" customWidth="1"/>
    <col min="10" max="10" width="9.875" style="14" customWidth="1"/>
    <col min="11" max="11" width="9.75" style="14" customWidth="1"/>
    <col min="12" max="12" width="9" style="14" customWidth="1"/>
    <col min="13" max="13" width="10.125" style="14" customWidth="1"/>
    <col min="14" max="14" width="9" style="14" customWidth="1"/>
    <col min="15" max="15" width="10.125" style="14" customWidth="1"/>
    <col min="16" max="16" width="61.875" style="28" customWidth="1"/>
    <col min="17" max="26" width="10" hidden="1" customWidth="1"/>
    <col min="27" max="16384" width="11.25" hidden="1"/>
  </cols>
  <sheetData>
    <row r="1" spans="1:26" ht="51" customHeight="1" x14ac:dyDescent="0.25">
      <c r="A1" s="51"/>
      <c r="B1" s="595" t="s">
        <v>217</v>
      </c>
      <c r="C1" s="595"/>
      <c r="D1" s="595"/>
      <c r="E1" s="595"/>
      <c r="F1" s="595"/>
      <c r="G1" s="595"/>
      <c r="H1" s="250"/>
      <c r="I1" s="252" t="s">
        <v>218</v>
      </c>
      <c r="J1" s="252"/>
      <c r="K1" s="250"/>
      <c r="L1" s="250"/>
      <c r="M1" s="250"/>
      <c r="N1" s="250"/>
      <c r="O1" s="250"/>
      <c r="P1" s="253"/>
      <c r="Q1" s="54"/>
      <c r="R1" s="3"/>
      <c r="S1" s="3"/>
      <c r="T1" s="3"/>
      <c r="U1" s="3"/>
      <c r="V1" s="3"/>
      <c r="W1" s="3"/>
      <c r="X1" s="3"/>
      <c r="Y1" s="3"/>
      <c r="Z1" s="3"/>
    </row>
    <row r="2" spans="1:26" s="275" customFormat="1" ht="20.25" customHeight="1" x14ac:dyDescent="0.25">
      <c r="A2" s="270"/>
      <c r="B2" s="596" t="s">
        <v>219</v>
      </c>
      <c r="C2" s="596"/>
      <c r="D2" s="270"/>
      <c r="E2" s="270"/>
      <c r="F2" s="270"/>
      <c r="G2" s="271"/>
      <c r="H2" s="270"/>
      <c r="I2" s="270"/>
      <c r="J2" s="270"/>
      <c r="K2" s="270"/>
      <c r="L2" s="270"/>
      <c r="M2" s="270"/>
      <c r="N2" s="270"/>
      <c r="O2" s="271"/>
      <c r="P2" s="272"/>
      <c r="Q2" s="273"/>
      <c r="R2" s="274"/>
      <c r="S2" s="274"/>
      <c r="T2" s="274"/>
      <c r="U2" s="274"/>
      <c r="V2" s="274"/>
      <c r="W2" s="274"/>
      <c r="X2" s="274"/>
      <c r="Y2" s="274"/>
      <c r="Z2" s="274"/>
    </row>
    <row r="3" spans="1:26" s="275" customFormat="1" ht="20.25" customHeight="1" x14ac:dyDescent="0.25">
      <c r="A3" s="270"/>
      <c r="B3" s="470" t="s">
        <v>220</v>
      </c>
      <c r="C3" s="270"/>
      <c r="D3" s="270"/>
      <c r="E3" s="270"/>
      <c r="F3" s="270"/>
      <c r="G3" s="271"/>
      <c r="H3" s="270"/>
      <c r="I3" s="270"/>
      <c r="J3" s="270"/>
      <c r="K3" s="270"/>
      <c r="L3" s="270"/>
      <c r="M3" s="270"/>
      <c r="N3" s="270"/>
      <c r="O3" s="271"/>
      <c r="P3" s="272"/>
      <c r="Q3" s="273"/>
      <c r="R3" s="274"/>
      <c r="S3" s="274"/>
      <c r="T3" s="274"/>
      <c r="U3" s="274"/>
      <c r="V3" s="274"/>
      <c r="W3" s="274"/>
      <c r="X3" s="274"/>
      <c r="Y3" s="274"/>
      <c r="Z3" s="274"/>
    </row>
    <row r="4" spans="1:26" ht="17.25" customHeight="1" x14ac:dyDescent="0.25">
      <c r="A4" s="62"/>
      <c r="B4" s="147" t="s">
        <v>141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9</v>
      </c>
      <c r="I4" s="114" t="s">
        <v>10</v>
      </c>
      <c r="J4" s="114" t="s">
        <v>11</v>
      </c>
      <c r="K4" s="114" t="s">
        <v>20</v>
      </c>
      <c r="L4" s="114" t="s">
        <v>12</v>
      </c>
      <c r="M4" s="114" t="s">
        <v>13</v>
      </c>
      <c r="N4" s="114" t="s">
        <v>14</v>
      </c>
      <c r="O4" s="114" t="s">
        <v>46</v>
      </c>
      <c r="P4" s="67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 customHeight="1" x14ac:dyDescent="0.25">
      <c r="A5" s="65"/>
      <c r="B5" s="513" t="s">
        <v>221</v>
      </c>
      <c r="C5" s="512">
        <f>'Pronostico Ventas'!D11</f>
        <v>0</v>
      </c>
      <c r="D5" s="512">
        <f>'Pronostico Ventas'!E11</f>
        <v>0</v>
      </c>
      <c r="E5" s="512">
        <f>'Pronostico Ventas'!F11</f>
        <v>0</v>
      </c>
      <c r="F5" s="512">
        <f>'Pronostico Ventas'!G11</f>
        <v>0</v>
      </c>
      <c r="G5" s="512">
        <f>'Pronostico Ventas'!H11</f>
        <v>0</v>
      </c>
      <c r="H5" s="512">
        <f>'Pronostico Ventas'!I11</f>
        <v>0</v>
      </c>
      <c r="I5" s="512">
        <f>'Pronostico Ventas'!J11</f>
        <v>0</v>
      </c>
      <c r="J5" s="512">
        <f>'Pronostico Ventas'!K11</f>
        <v>0</v>
      </c>
      <c r="K5" s="512">
        <f>'Pronostico Ventas'!L11</f>
        <v>0</v>
      </c>
      <c r="L5" s="512">
        <f>'Pronostico Ventas'!M11</f>
        <v>0</v>
      </c>
      <c r="M5" s="512">
        <f>'Pronostico Ventas'!N11</f>
        <v>0</v>
      </c>
      <c r="N5" s="512">
        <f>'Pronostico Ventas'!O11</f>
        <v>0</v>
      </c>
      <c r="O5" s="512">
        <f>SUM(C5:N5)</f>
        <v>0</v>
      </c>
      <c r="P5" s="218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 x14ac:dyDescent="0.25">
      <c r="A6" s="51"/>
      <c r="B6" s="438" t="s">
        <v>222</v>
      </c>
      <c r="C6" s="438">
        <f>'Pronostico Ventas'!D22+'Pronostico Ventas'!D19</f>
        <v>0</v>
      </c>
      <c r="D6" s="438">
        <f>'Pronostico Ventas'!E22+'Pronostico Ventas'!E19</f>
        <v>0</v>
      </c>
      <c r="E6" s="438">
        <f>'Pronostico Ventas'!F22+'Pronostico Ventas'!F19</f>
        <v>0</v>
      </c>
      <c r="F6" s="438">
        <f>'Pronostico Ventas'!G22+'Pronostico Ventas'!G19</f>
        <v>0</v>
      </c>
      <c r="G6" s="438">
        <f>'Pronostico Ventas'!H22+'Pronostico Ventas'!H19</f>
        <v>0</v>
      </c>
      <c r="H6" s="438">
        <f>'Pronostico Ventas'!I22+'Pronostico Ventas'!I19</f>
        <v>0</v>
      </c>
      <c r="I6" s="438">
        <f>'Pronostico Ventas'!J22+'Pronostico Ventas'!J19</f>
        <v>0</v>
      </c>
      <c r="J6" s="438">
        <f>'Pronostico Ventas'!K22+'Pronostico Ventas'!K19</f>
        <v>0</v>
      </c>
      <c r="K6" s="438">
        <f>'Pronostico Ventas'!L22+'Pronostico Ventas'!L19</f>
        <v>0</v>
      </c>
      <c r="L6" s="438">
        <f>'Pronostico Ventas'!M22+'Pronostico Ventas'!M19</f>
        <v>0</v>
      </c>
      <c r="M6" s="438">
        <f>'Pronostico Ventas'!N22+'Pronostico Ventas'!N19</f>
        <v>0</v>
      </c>
      <c r="N6" s="438">
        <f>'Pronostico Ventas'!O22+'Pronostico Ventas'!O19</f>
        <v>0</v>
      </c>
      <c r="O6" s="513">
        <f>SUM(C6:N6)</f>
        <v>0</v>
      </c>
      <c r="P6" s="219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5">
      <c r="A7" s="51"/>
      <c r="B7" s="438" t="s">
        <v>223</v>
      </c>
      <c r="C7" s="438">
        <v>0</v>
      </c>
      <c r="D7" s="438">
        <f t="shared" ref="D7:N7" si="0">C7</f>
        <v>0</v>
      </c>
      <c r="E7" s="438">
        <f t="shared" si="0"/>
        <v>0</v>
      </c>
      <c r="F7" s="438">
        <f t="shared" si="0"/>
        <v>0</v>
      </c>
      <c r="G7" s="438">
        <f t="shared" si="0"/>
        <v>0</v>
      </c>
      <c r="H7" s="438">
        <f t="shared" si="0"/>
        <v>0</v>
      </c>
      <c r="I7" s="438">
        <f t="shared" si="0"/>
        <v>0</v>
      </c>
      <c r="J7" s="438">
        <f t="shared" si="0"/>
        <v>0</v>
      </c>
      <c r="K7" s="438">
        <f t="shared" si="0"/>
        <v>0</v>
      </c>
      <c r="L7" s="438">
        <f t="shared" si="0"/>
        <v>0</v>
      </c>
      <c r="M7" s="438">
        <f t="shared" si="0"/>
        <v>0</v>
      </c>
      <c r="N7" s="438">
        <f t="shared" si="0"/>
        <v>0</v>
      </c>
      <c r="O7" s="513">
        <f>SUM(C7:N7)</f>
        <v>0</v>
      </c>
      <c r="P7" s="220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75" customHeight="1" x14ac:dyDescent="0.25">
      <c r="A8" s="65"/>
      <c r="B8" s="111" t="s">
        <v>224</v>
      </c>
      <c r="C8" s="526">
        <f>C5-C6-C7</f>
        <v>0</v>
      </c>
      <c r="D8" s="526">
        <f t="shared" ref="D8:N8" si="1">D5-D6-D7</f>
        <v>0</v>
      </c>
      <c r="E8" s="526">
        <f t="shared" si="1"/>
        <v>0</v>
      </c>
      <c r="F8" s="526">
        <f t="shared" si="1"/>
        <v>0</v>
      </c>
      <c r="G8" s="526">
        <f t="shared" si="1"/>
        <v>0</v>
      </c>
      <c r="H8" s="526">
        <f t="shared" si="1"/>
        <v>0</v>
      </c>
      <c r="I8" s="526">
        <f t="shared" si="1"/>
        <v>0</v>
      </c>
      <c r="J8" s="526">
        <f t="shared" si="1"/>
        <v>0</v>
      </c>
      <c r="K8" s="526">
        <f t="shared" si="1"/>
        <v>0</v>
      </c>
      <c r="L8" s="526">
        <f t="shared" si="1"/>
        <v>0</v>
      </c>
      <c r="M8" s="526">
        <f t="shared" si="1"/>
        <v>0</v>
      </c>
      <c r="N8" s="526">
        <f t="shared" si="1"/>
        <v>0</v>
      </c>
      <c r="O8" s="526">
        <f t="shared" ref="O8:O24" si="2">SUM(C8:N8)</f>
        <v>0</v>
      </c>
      <c r="P8" s="221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 x14ac:dyDescent="0.25">
      <c r="A9" s="51"/>
      <c r="B9" s="438" t="s">
        <v>200</v>
      </c>
      <c r="C9" s="446">
        <f>+'Costes Fijos'!C3</f>
        <v>0</v>
      </c>
      <c r="D9" s="446">
        <f>+'Costes Fijos'!D3</f>
        <v>0</v>
      </c>
      <c r="E9" s="446">
        <f>+'Costes Fijos'!E3</f>
        <v>0</v>
      </c>
      <c r="F9" s="446">
        <f>+'Costes Fijos'!F3</f>
        <v>0</v>
      </c>
      <c r="G9" s="446">
        <f>+'Costes Fijos'!G3</f>
        <v>0</v>
      </c>
      <c r="H9" s="446">
        <f>+'Costes Fijos'!H3</f>
        <v>0</v>
      </c>
      <c r="I9" s="446">
        <f>+'Costes Fijos'!I3</f>
        <v>0</v>
      </c>
      <c r="J9" s="446">
        <f>+'Costes Fijos'!J3</f>
        <v>0</v>
      </c>
      <c r="K9" s="446">
        <f>+'Costes Fijos'!K3</f>
        <v>0</v>
      </c>
      <c r="L9" s="446">
        <f>+'Costes Fijos'!L3</f>
        <v>0</v>
      </c>
      <c r="M9" s="446">
        <f>+'Costes Fijos'!M3</f>
        <v>0</v>
      </c>
      <c r="N9" s="446">
        <f>+'Costes Fijos'!N3</f>
        <v>0</v>
      </c>
      <c r="O9" s="512">
        <f>SUM(C9:N9)</f>
        <v>0</v>
      </c>
      <c r="P9" s="542" t="str">
        <f>IF(('Costes Fijos'!Q3)=0,"",'Costes Fijos'!Q3)</f>
        <v/>
      </c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14" customFormat="1" ht="17.25" customHeight="1" x14ac:dyDescent="0.25">
      <c r="A10" s="57"/>
      <c r="B10" s="438" t="s">
        <v>201</v>
      </c>
      <c r="C10" s="438">
        <f>+'Costes Fijos'!C4</f>
        <v>0</v>
      </c>
      <c r="D10" s="438">
        <f>+'Costes Fijos'!D4</f>
        <v>0</v>
      </c>
      <c r="E10" s="438">
        <f>+'Costes Fijos'!E4</f>
        <v>0</v>
      </c>
      <c r="F10" s="438">
        <f>+'Costes Fijos'!F4</f>
        <v>0</v>
      </c>
      <c r="G10" s="438">
        <f>+'Costes Fijos'!G4</f>
        <v>0</v>
      </c>
      <c r="H10" s="438">
        <f>+'Costes Fijos'!H4</f>
        <v>0</v>
      </c>
      <c r="I10" s="438">
        <f>+'Costes Fijos'!I4</f>
        <v>0</v>
      </c>
      <c r="J10" s="438">
        <f>+'Costes Fijos'!J4</f>
        <v>0</v>
      </c>
      <c r="K10" s="438">
        <f>+'Costes Fijos'!K4</f>
        <v>0</v>
      </c>
      <c r="L10" s="438">
        <f>+'Costes Fijos'!L4</f>
        <v>0</v>
      </c>
      <c r="M10" s="438">
        <f>+'Costes Fijos'!M4</f>
        <v>0</v>
      </c>
      <c r="N10" s="438">
        <f>+'Costes Fijos'!N4</f>
        <v>0</v>
      </c>
      <c r="O10" s="513">
        <f t="shared" ref="O10:O21" si="3">SUM(C10:N10)</f>
        <v>0</v>
      </c>
      <c r="P10" s="542" t="str">
        <f>IF(('Costes Fijos'!Q4)=0,"",'Costes Fijos'!Q4)</f>
        <v/>
      </c>
      <c r="Q10" s="18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14" customFormat="1" ht="18" customHeight="1" x14ac:dyDescent="0.25">
      <c r="A11" s="57"/>
      <c r="B11" s="438" t="s">
        <v>202</v>
      </c>
      <c r="C11" s="438">
        <f>+'Costes Fijos'!C5</f>
        <v>0</v>
      </c>
      <c r="D11" s="438">
        <f>+'Costes Fijos'!D5</f>
        <v>0</v>
      </c>
      <c r="E11" s="438">
        <f>+'Costes Fijos'!E5</f>
        <v>0</v>
      </c>
      <c r="F11" s="438">
        <f>+'Costes Fijos'!F5</f>
        <v>0</v>
      </c>
      <c r="G11" s="438">
        <f>+'Costes Fijos'!G5</f>
        <v>0</v>
      </c>
      <c r="H11" s="438">
        <f>+'Costes Fijos'!H5</f>
        <v>0</v>
      </c>
      <c r="I11" s="438">
        <f>+'Costes Fijos'!I5</f>
        <v>0</v>
      </c>
      <c r="J11" s="438">
        <f>+'Costes Fijos'!J5</f>
        <v>0</v>
      </c>
      <c r="K11" s="438">
        <f>+'Costes Fijos'!K5</f>
        <v>0</v>
      </c>
      <c r="L11" s="438">
        <f>+'Costes Fijos'!L5</f>
        <v>0</v>
      </c>
      <c r="M11" s="438">
        <f>+'Costes Fijos'!M5</f>
        <v>0</v>
      </c>
      <c r="N11" s="438">
        <f>+'Costes Fijos'!N5</f>
        <v>0</v>
      </c>
      <c r="O11" s="513">
        <f t="shared" si="3"/>
        <v>0</v>
      </c>
      <c r="P11" s="542" t="str">
        <f>IF(('Costes Fijos'!Q5)=0,"",'Costes Fijos'!Q5)</f>
        <v/>
      </c>
      <c r="Q11" s="18"/>
      <c r="R11" s="13"/>
      <c r="S11" s="13"/>
      <c r="T11" s="13"/>
      <c r="U11" s="13"/>
      <c r="V11" s="13"/>
      <c r="W11" s="13"/>
      <c r="X11" s="13"/>
      <c r="Y11" s="13"/>
      <c r="Z11" s="13"/>
    </row>
    <row r="12" spans="1:26" s="14" customFormat="1" ht="15.75" customHeight="1" x14ac:dyDescent="0.25">
      <c r="A12" s="57"/>
      <c r="B12" s="438" t="s">
        <v>203</v>
      </c>
      <c r="C12" s="438">
        <f>+'Costes Fijos'!C6</f>
        <v>0</v>
      </c>
      <c r="D12" s="438">
        <f>+'Costes Fijos'!D6</f>
        <v>0</v>
      </c>
      <c r="E12" s="438">
        <f>+'Costes Fijos'!E6</f>
        <v>0</v>
      </c>
      <c r="F12" s="438">
        <f>+'Costes Fijos'!F6</f>
        <v>0</v>
      </c>
      <c r="G12" s="438">
        <f>+'Costes Fijos'!G6</f>
        <v>0</v>
      </c>
      <c r="H12" s="438">
        <f>+'Costes Fijos'!H6</f>
        <v>0</v>
      </c>
      <c r="I12" s="438">
        <f>+'Costes Fijos'!I6</f>
        <v>0</v>
      </c>
      <c r="J12" s="438">
        <f>+'Costes Fijos'!J6</f>
        <v>0</v>
      </c>
      <c r="K12" s="438">
        <f>+'Costes Fijos'!K6</f>
        <v>0</v>
      </c>
      <c r="L12" s="438">
        <f>+'Costes Fijos'!L6</f>
        <v>0</v>
      </c>
      <c r="M12" s="438">
        <f>+'Costes Fijos'!M6</f>
        <v>0</v>
      </c>
      <c r="N12" s="438">
        <f>+'Costes Fijos'!N6</f>
        <v>0</v>
      </c>
      <c r="O12" s="513">
        <f t="shared" si="3"/>
        <v>0</v>
      </c>
      <c r="P12" s="542" t="str">
        <f>IF(('Costes Fijos'!Q6)=0,"",'Costes Fijos'!Q6)</f>
        <v/>
      </c>
      <c r="Q12" s="18"/>
      <c r="R12" s="13"/>
      <c r="S12" s="13"/>
      <c r="T12" s="13"/>
      <c r="U12" s="13"/>
      <c r="V12" s="13"/>
      <c r="W12" s="13"/>
      <c r="X12" s="13"/>
      <c r="Y12" s="13"/>
      <c r="Z12" s="13"/>
    </row>
    <row r="13" spans="1:26" s="14" customFormat="1" ht="20.25" customHeight="1" x14ac:dyDescent="0.25">
      <c r="A13" s="57"/>
      <c r="B13" s="438" t="s">
        <v>204</v>
      </c>
      <c r="C13" s="438">
        <f>+'Costes Fijos'!C7</f>
        <v>0</v>
      </c>
      <c r="D13" s="438">
        <f>+'Costes Fijos'!D7</f>
        <v>0</v>
      </c>
      <c r="E13" s="438">
        <f>+'Costes Fijos'!E7</f>
        <v>0</v>
      </c>
      <c r="F13" s="438">
        <f>+'Costes Fijos'!F7</f>
        <v>0</v>
      </c>
      <c r="G13" s="438">
        <f>+'Costes Fijos'!G7</f>
        <v>0</v>
      </c>
      <c r="H13" s="438">
        <f>+'Costes Fijos'!H7</f>
        <v>0</v>
      </c>
      <c r="I13" s="438">
        <f>+'Costes Fijos'!I7</f>
        <v>0</v>
      </c>
      <c r="J13" s="438">
        <f>+'Costes Fijos'!J7</f>
        <v>0</v>
      </c>
      <c r="K13" s="438">
        <f>+'Costes Fijos'!K7</f>
        <v>0</v>
      </c>
      <c r="L13" s="438">
        <f>+'Costes Fijos'!L7</f>
        <v>0</v>
      </c>
      <c r="M13" s="438">
        <f>+'Costes Fijos'!M7</f>
        <v>0</v>
      </c>
      <c r="N13" s="438">
        <f>+'Costes Fijos'!N7</f>
        <v>0</v>
      </c>
      <c r="O13" s="513">
        <f t="shared" si="3"/>
        <v>0</v>
      </c>
      <c r="P13" s="542" t="str">
        <f>IF(('Costes Fijos'!Q7)=0,"",'Costes Fijos'!Q7)</f>
        <v/>
      </c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s="14" customFormat="1" ht="15.75" customHeight="1" x14ac:dyDescent="0.25">
      <c r="A14" s="57"/>
      <c r="B14" s="438" t="s">
        <v>205</v>
      </c>
      <c r="C14" s="438">
        <f>+'Costes Fijos'!C8</f>
        <v>0</v>
      </c>
      <c r="D14" s="438">
        <f>+'Costes Fijos'!D8</f>
        <v>0</v>
      </c>
      <c r="E14" s="438">
        <f>+'Costes Fijos'!E8</f>
        <v>0</v>
      </c>
      <c r="F14" s="438">
        <f>+'Costes Fijos'!F8</f>
        <v>0</v>
      </c>
      <c r="G14" s="438">
        <f>+'Costes Fijos'!G8</f>
        <v>0</v>
      </c>
      <c r="H14" s="438">
        <f>+'Costes Fijos'!H8</f>
        <v>0</v>
      </c>
      <c r="I14" s="438">
        <f>+'Costes Fijos'!I8</f>
        <v>0</v>
      </c>
      <c r="J14" s="438">
        <f>+'Costes Fijos'!J8</f>
        <v>0</v>
      </c>
      <c r="K14" s="438">
        <f>+'Costes Fijos'!K8</f>
        <v>0</v>
      </c>
      <c r="L14" s="438">
        <f>+'Costes Fijos'!L8</f>
        <v>0</v>
      </c>
      <c r="M14" s="438">
        <f>+'Costes Fijos'!M8</f>
        <v>0</v>
      </c>
      <c r="N14" s="438">
        <f>+'Costes Fijos'!N8</f>
        <v>0</v>
      </c>
      <c r="O14" s="513">
        <f t="shared" si="3"/>
        <v>0</v>
      </c>
      <c r="P14" s="542" t="str">
        <f>IF(('Costes Fijos'!Q8)=0,"",'Costes Fijos'!Q8)</f>
        <v/>
      </c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s="14" customFormat="1" ht="15.75" customHeight="1" x14ac:dyDescent="0.25">
      <c r="A15" s="57"/>
      <c r="B15" s="438" t="s">
        <v>206</v>
      </c>
      <c r="C15" s="438">
        <f>+'Costes Fijos'!C9</f>
        <v>0</v>
      </c>
      <c r="D15" s="438">
        <f>+'Costes Fijos'!D9</f>
        <v>0</v>
      </c>
      <c r="E15" s="438">
        <f>+'Costes Fijos'!E9</f>
        <v>0</v>
      </c>
      <c r="F15" s="438">
        <f>+'Costes Fijos'!F9</f>
        <v>0</v>
      </c>
      <c r="G15" s="438">
        <f>+'Costes Fijos'!G9</f>
        <v>0</v>
      </c>
      <c r="H15" s="438">
        <f>+'Costes Fijos'!H9</f>
        <v>0</v>
      </c>
      <c r="I15" s="438">
        <f>+'Costes Fijos'!I9</f>
        <v>0</v>
      </c>
      <c r="J15" s="438">
        <f>+'Costes Fijos'!J9</f>
        <v>0</v>
      </c>
      <c r="K15" s="438">
        <f>+'Costes Fijos'!K9</f>
        <v>0</v>
      </c>
      <c r="L15" s="438">
        <f>+'Costes Fijos'!L9</f>
        <v>0</v>
      </c>
      <c r="M15" s="438">
        <f>+'Costes Fijos'!M9</f>
        <v>0</v>
      </c>
      <c r="N15" s="438">
        <f>+'Costes Fijos'!N9</f>
        <v>0</v>
      </c>
      <c r="O15" s="513">
        <f t="shared" si="3"/>
        <v>0</v>
      </c>
      <c r="P15" s="542" t="str">
        <f>IF(('Costes Fijos'!Q9)=0,"",'Costes Fijos'!Q9)</f>
        <v/>
      </c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s="14" customFormat="1" ht="15.75" customHeight="1" x14ac:dyDescent="0.25">
      <c r="A16" s="57"/>
      <c r="B16" s="438" t="s">
        <v>207</v>
      </c>
      <c r="C16" s="438">
        <f>+'Costes Fijos'!C10</f>
        <v>0</v>
      </c>
      <c r="D16" s="438">
        <f>+'Costes Fijos'!D10</f>
        <v>0</v>
      </c>
      <c r="E16" s="438">
        <f>+'Costes Fijos'!E10</f>
        <v>0</v>
      </c>
      <c r="F16" s="438">
        <f>+'Costes Fijos'!F10</f>
        <v>0</v>
      </c>
      <c r="G16" s="438">
        <f>+'Costes Fijos'!G10</f>
        <v>0</v>
      </c>
      <c r="H16" s="438">
        <f>+'Costes Fijos'!H10</f>
        <v>0</v>
      </c>
      <c r="I16" s="438">
        <f>+'Costes Fijos'!I10</f>
        <v>0</v>
      </c>
      <c r="J16" s="438">
        <f>+'Costes Fijos'!J10</f>
        <v>0</v>
      </c>
      <c r="K16" s="438">
        <f>+'Costes Fijos'!K10</f>
        <v>0</v>
      </c>
      <c r="L16" s="438">
        <f>+'Costes Fijos'!L10</f>
        <v>0</v>
      </c>
      <c r="M16" s="438">
        <f>+'Costes Fijos'!M10</f>
        <v>0</v>
      </c>
      <c r="N16" s="438">
        <f>+'Costes Fijos'!N10</f>
        <v>0</v>
      </c>
      <c r="O16" s="513">
        <f t="shared" si="3"/>
        <v>0</v>
      </c>
      <c r="P16" s="542" t="str">
        <f>IF(('Costes Fijos'!Q10)=0,"",'Costes Fijos'!Q10)</f>
        <v/>
      </c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s="14" customFormat="1" ht="15.75" customHeight="1" x14ac:dyDescent="0.25">
      <c r="A17" s="57"/>
      <c r="B17" s="438" t="s">
        <v>257</v>
      </c>
      <c r="C17" s="438">
        <f>+'Costes Fijos'!C11</f>
        <v>0</v>
      </c>
      <c r="D17" s="438">
        <f>+'Costes Fijos'!D11</f>
        <v>0</v>
      </c>
      <c r="E17" s="438">
        <f>+'Costes Fijos'!E11</f>
        <v>0</v>
      </c>
      <c r="F17" s="438">
        <f>+'Costes Fijos'!F11</f>
        <v>0</v>
      </c>
      <c r="G17" s="438">
        <f>+'Costes Fijos'!G11</f>
        <v>0</v>
      </c>
      <c r="H17" s="438">
        <f>+'Costes Fijos'!H11</f>
        <v>0</v>
      </c>
      <c r="I17" s="438">
        <f>+'Costes Fijos'!I11</f>
        <v>0</v>
      </c>
      <c r="J17" s="438">
        <f>+'Costes Fijos'!J11</f>
        <v>0</v>
      </c>
      <c r="K17" s="438">
        <f>+'Costes Fijos'!K11</f>
        <v>0</v>
      </c>
      <c r="L17" s="438">
        <f>+'Costes Fijos'!L11</f>
        <v>0</v>
      </c>
      <c r="M17" s="438">
        <f>+'Costes Fijos'!M11</f>
        <v>0</v>
      </c>
      <c r="N17" s="438">
        <f>+'Costes Fijos'!N11</f>
        <v>0</v>
      </c>
      <c r="O17" s="513">
        <f t="shared" si="3"/>
        <v>0</v>
      </c>
      <c r="P17" s="542" t="str">
        <f>IF(('Costes Fijos'!Q11)=0,"",'Costes Fijos'!Q11)</f>
        <v/>
      </c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s="14" customFormat="1" ht="15.75" customHeight="1" x14ac:dyDescent="0.25">
      <c r="A18" s="57"/>
      <c r="B18" s="438" t="s">
        <v>208</v>
      </c>
      <c r="C18" s="438">
        <f>+'Costes Fijos'!C12</f>
        <v>0</v>
      </c>
      <c r="D18" s="438">
        <f>+'Costes Fijos'!D12</f>
        <v>0</v>
      </c>
      <c r="E18" s="438">
        <f>+'Costes Fijos'!E12</f>
        <v>0</v>
      </c>
      <c r="F18" s="438">
        <f>+'Costes Fijos'!F12</f>
        <v>0</v>
      </c>
      <c r="G18" s="438">
        <f>+'Costes Fijos'!G12</f>
        <v>0</v>
      </c>
      <c r="H18" s="438">
        <f>+'Costes Fijos'!H12</f>
        <v>0</v>
      </c>
      <c r="I18" s="438">
        <f>+'Costes Fijos'!I12</f>
        <v>0</v>
      </c>
      <c r="J18" s="438">
        <f>+'Costes Fijos'!J12</f>
        <v>0</v>
      </c>
      <c r="K18" s="438">
        <f>+'Costes Fijos'!K12</f>
        <v>0</v>
      </c>
      <c r="L18" s="438">
        <f>+'Costes Fijos'!L12</f>
        <v>0</v>
      </c>
      <c r="M18" s="438">
        <f>+'Costes Fijos'!M12</f>
        <v>0</v>
      </c>
      <c r="N18" s="438">
        <f>+'Costes Fijos'!N12</f>
        <v>0</v>
      </c>
      <c r="O18" s="513">
        <f t="shared" si="3"/>
        <v>0</v>
      </c>
      <c r="P18" s="542" t="str">
        <f>IF(('Costes Fijos'!Q12)=0,"",'Costes Fijos'!Q12)</f>
        <v/>
      </c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14" customFormat="1" ht="15.75" customHeight="1" x14ac:dyDescent="0.25">
      <c r="A19" s="57"/>
      <c r="B19" s="438" t="s">
        <v>209</v>
      </c>
      <c r="C19" s="438">
        <f>+'Costes Fijos'!C13</f>
        <v>0</v>
      </c>
      <c r="D19" s="438">
        <f>+'Costes Fijos'!D13</f>
        <v>0</v>
      </c>
      <c r="E19" s="438">
        <f>+'Costes Fijos'!E13</f>
        <v>0</v>
      </c>
      <c r="F19" s="438">
        <f>+'Costes Fijos'!F13</f>
        <v>0</v>
      </c>
      <c r="G19" s="438">
        <f>+'Costes Fijos'!G13</f>
        <v>0</v>
      </c>
      <c r="H19" s="438">
        <f>+'Costes Fijos'!H13</f>
        <v>0</v>
      </c>
      <c r="I19" s="438">
        <f>+'Costes Fijos'!I13</f>
        <v>0</v>
      </c>
      <c r="J19" s="438">
        <f>+'Costes Fijos'!J13</f>
        <v>0</v>
      </c>
      <c r="K19" s="438">
        <f>+'Costes Fijos'!K13</f>
        <v>0</v>
      </c>
      <c r="L19" s="438">
        <f>+'Costes Fijos'!L13</f>
        <v>0</v>
      </c>
      <c r="M19" s="438">
        <f>+'Costes Fijos'!M13</f>
        <v>0</v>
      </c>
      <c r="N19" s="438">
        <f>+'Costes Fijos'!N13</f>
        <v>0</v>
      </c>
      <c r="O19" s="513">
        <f t="shared" si="3"/>
        <v>0</v>
      </c>
      <c r="P19" s="542" t="str">
        <f>IF(('Costes Fijos'!Q13)=0,"",'Costes Fijos'!Q13)</f>
        <v/>
      </c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14" customFormat="1" ht="15.75" customHeight="1" x14ac:dyDescent="0.25">
      <c r="A20" s="57"/>
      <c r="B20" s="438" t="s">
        <v>210</v>
      </c>
      <c r="C20" s="438">
        <f>+'Costes Fijos'!C14</f>
        <v>0</v>
      </c>
      <c r="D20" s="438">
        <f>+'Costes Fijos'!D14</f>
        <v>0</v>
      </c>
      <c r="E20" s="438">
        <f>+'Costes Fijos'!E14</f>
        <v>0</v>
      </c>
      <c r="F20" s="438">
        <f>+'Costes Fijos'!F14</f>
        <v>0</v>
      </c>
      <c r="G20" s="438">
        <f>+'Costes Fijos'!G14</f>
        <v>0</v>
      </c>
      <c r="H20" s="438">
        <f>+'Costes Fijos'!H14</f>
        <v>0</v>
      </c>
      <c r="I20" s="438">
        <f>+'Costes Fijos'!I14</f>
        <v>0</v>
      </c>
      <c r="J20" s="438">
        <f>+'Costes Fijos'!J14</f>
        <v>0</v>
      </c>
      <c r="K20" s="438">
        <f>+'Costes Fijos'!K14</f>
        <v>0</v>
      </c>
      <c r="L20" s="438">
        <f>+'Costes Fijos'!L14</f>
        <v>0</v>
      </c>
      <c r="M20" s="438">
        <f>+'Costes Fijos'!M14</f>
        <v>0</v>
      </c>
      <c r="N20" s="438">
        <f>+'Costes Fijos'!N14</f>
        <v>0</v>
      </c>
      <c r="O20" s="513">
        <f t="shared" si="3"/>
        <v>0</v>
      </c>
      <c r="P20" s="542" t="str">
        <f>IF(('Costes Fijos'!Q14)=0,"",'Costes Fijos'!Q14)</f>
        <v/>
      </c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s="14" customFormat="1" ht="15.75" customHeight="1" x14ac:dyDescent="0.25">
      <c r="A21" s="57"/>
      <c r="B21" s="438" t="s">
        <v>211</v>
      </c>
      <c r="C21" s="442">
        <f>+'Costes Fijos'!C15</f>
        <v>0</v>
      </c>
      <c r="D21" s="442">
        <f>+'Costes Fijos'!D15</f>
        <v>0</v>
      </c>
      <c r="E21" s="442">
        <f>+'Costes Fijos'!E15</f>
        <v>0</v>
      </c>
      <c r="F21" s="442">
        <f>+'Costes Fijos'!F15</f>
        <v>0</v>
      </c>
      <c r="G21" s="442">
        <f>+'Costes Fijos'!G15</f>
        <v>0</v>
      </c>
      <c r="H21" s="442">
        <f>+'Costes Fijos'!H15</f>
        <v>0</v>
      </c>
      <c r="I21" s="442">
        <f>+'Costes Fijos'!I15</f>
        <v>0</v>
      </c>
      <c r="J21" s="442">
        <f>+'Costes Fijos'!J15</f>
        <v>0</v>
      </c>
      <c r="K21" s="442">
        <f>+'Costes Fijos'!K15</f>
        <v>0</v>
      </c>
      <c r="L21" s="442">
        <f>+'Costes Fijos'!L15</f>
        <v>0</v>
      </c>
      <c r="M21" s="442">
        <f>+'Costes Fijos'!M15</f>
        <v>0</v>
      </c>
      <c r="N21" s="442">
        <f>+'Costes Fijos'!N15</f>
        <v>0</v>
      </c>
      <c r="O21" s="514">
        <f t="shared" si="3"/>
        <v>0</v>
      </c>
      <c r="P21" s="542" t="str">
        <f>IF(('Costes Fijos'!Q15)=0,"",'Costes Fijos'!Q15)</f>
        <v/>
      </c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 x14ac:dyDescent="0.25">
      <c r="A22" s="65"/>
      <c r="B22" s="111" t="s">
        <v>225</v>
      </c>
      <c r="C22" s="111">
        <f>SUM(C9:C21)</f>
        <v>0</v>
      </c>
      <c r="D22" s="111">
        <f t="shared" ref="D22:N22" si="4">SUM(D9:D21)</f>
        <v>0</v>
      </c>
      <c r="E22" s="111">
        <f t="shared" si="4"/>
        <v>0</v>
      </c>
      <c r="F22" s="111">
        <f t="shared" si="4"/>
        <v>0</v>
      </c>
      <c r="G22" s="111">
        <f t="shared" si="4"/>
        <v>0</v>
      </c>
      <c r="H22" s="111">
        <f t="shared" si="4"/>
        <v>0</v>
      </c>
      <c r="I22" s="111">
        <f t="shared" si="4"/>
        <v>0</v>
      </c>
      <c r="J22" s="111">
        <f t="shared" si="4"/>
        <v>0</v>
      </c>
      <c r="K22" s="111">
        <f t="shared" si="4"/>
        <v>0</v>
      </c>
      <c r="L22" s="111">
        <f t="shared" si="4"/>
        <v>0</v>
      </c>
      <c r="M22" s="111">
        <f t="shared" si="4"/>
        <v>0</v>
      </c>
      <c r="N22" s="111">
        <f t="shared" si="4"/>
        <v>0</v>
      </c>
      <c r="O22" s="111">
        <f>SUM(C22:N22)</f>
        <v>0</v>
      </c>
      <c r="P22" s="222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 x14ac:dyDescent="0.25">
      <c r="A23" s="65"/>
      <c r="B23" s="133" t="s">
        <v>19</v>
      </c>
      <c r="C23" s="133">
        <f t="shared" ref="C23:N23" si="5">+C8-C22</f>
        <v>0</v>
      </c>
      <c r="D23" s="133">
        <f t="shared" si="5"/>
        <v>0</v>
      </c>
      <c r="E23" s="133">
        <f t="shared" si="5"/>
        <v>0</v>
      </c>
      <c r="F23" s="133">
        <f t="shared" si="5"/>
        <v>0</v>
      </c>
      <c r="G23" s="133">
        <f t="shared" si="5"/>
        <v>0</v>
      </c>
      <c r="H23" s="133">
        <f t="shared" si="5"/>
        <v>0</v>
      </c>
      <c r="I23" s="133">
        <f t="shared" si="5"/>
        <v>0</v>
      </c>
      <c r="J23" s="133">
        <f t="shared" si="5"/>
        <v>0</v>
      </c>
      <c r="K23" s="133">
        <f t="shared" si="5"/>
        <v>0</v>
      </c>
      <c r="L23" s="133">
        <f t="shared" si="5"/>
        <v>0</v>
      </c>
      <c r="M23" s="133">
        <f t="shared" si="5"/>
        <v>0</v>
      </c>
      <c r="N23" s="133">
        <f t="shared" si="5"/>
        <v>0</v>
      </c>
      <c r="O23" s="261">
        <f>SUM(C23:N23)</f>
        <v>0</v>
      </c>
      <c r="P23" s="222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 x14ac:dyDescent="0.25">
      <c r="A24" s="65"/>
      <c r="B24" s="151" t="s">
        <v>226</v>
      </c>
      <c r="C24" s="151">
        <f>'Amortització comptable'!$F$21/12</f>
        <v>0</v>
      </c>
      <c r="D24" s="151">
        <f>'Amortització comptable'!$F$21/12</f>
        <v>0</v>
      </c>
      <c r="E24" s="151">
        <f>'Amortització comptable'!$F$21/12</f>
        <v>0</v>
      </c>
      <c r="F24" s="151">
        <f>'Amortització comptable'!$F$21/12</f>
        <v>0</v>
      </c>
      <c r="G24" s="151">
        <f>'Amortització comptable'!$F$21/12</f>
        <v>0</v>
      </c>
      <c r="H24" s="151">
        <f>'Amortització comptable'!$F$21/12</f>
        <v>0</v>
      </c>
      <c r="I24" s="151">
        <f>'Amortització comptable'!$F$21/12</f>
        <v>0</v>
      </c>
      <c r="J24" s="151">
        <f>'Amortització comptable'!$F$21/12</f>
        <v>0</v>
      </c>
      <c r="K24" s="151">
        <f>'Amortització comptable'!$F$21/12</f>
        <v>0</v>
      </c>
      <c r="L24" s="151">
        <f>'Amortització comptable'!$F$21/12</f>
        <v>0</v>
      </c>
      <c r="M24" s="151">
        <f>'Amortització comptable'!$F$21/12</f>
        <v>0</v>
      </c>
      <c r="N24" s="151">
        <f>'Amortització comptable'!$F$21/12</f>
        <v>0</v>
      </c>
      <c r="O24" s="152">
        <f t="shared" si="2"/>
        <v>0</v>
      </c>
      <c r="P24" s="223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 x14ac:dyDescent="0.25">
      <c r="A25" s="65"/>
      <c r="B25" s="522" t="s">
        <v>227</v>
      </c>
      <c r="C25" s="522">
        <f t="shared" ref="C25:O25" si="6">+C23-C24</f>
        <v>0</v>
      </c>
      <c r="D25" s="522">
        <f t="shared" si="6"/>
        <v>0</v>
      </c>
      <c r="E25" s="522">
        <f t="shared" si="6"/>
        <v>0</v>
      </c>
      <c r="F25" s="522">
        <f t="shared" si="6"/>
        <v>0</v>
      </c>
      <c r="G25" s="522">
        <f t="shared" si="6"/>
        <v>0</v>
      </c>
      <c r="H25" s="522">
        <f t="shared" si="6"/>
        <v>0</v>
      </c>
      <c r="I25" s="522">
        <f t="shared" si="6"/>
        <v>0</v>
      </c>
      <c r="J25" s="522">
        <f>+J23-J24</f>
        <v>0</v>
      </c>
      <c r="K25" s="522">
        <f t="shared" si="6"/>
        <v>0</v>
      </c>
      <c r="L25" s="522">
        <f t="shared" si="6"/>
        <v>0</v>
      </c>
      <c r="M25" s="522">
        <f t="shared" si="6"/>
        <v>0</v>
      </c>
      <c r="N25" s="522">
        <f t="shared" si="6"/>
        <v>0</v>
      </c>
      <c r="O25" s="525">
        <f t="shared" si="6"/>
        <v>0</v>
      </c>
      <c r="P25" s="224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 x14ac:dyDescent="0.25">
      <c r="A26" s="51"/>
      <c r="B26" s="153" t="s">
        <v>228</v>
      </c>
      <c r="C26" s="151">
        <v>0</v>
      </c>
      <c r="D26" s="151">
        <v>0</v>
      </c>
      <c r="E26" s="151"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2">
        <f t="shared" ref="O26:O31" si="7">SUM(C26:N26)</f>
        <v>0</v>
      </c>
      <c r="P26" s="208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51"/>
      <c r="B27" s="154" t="s">
        <v>229</v>
      </c>
      <c r="C27" s="155">
        <f>+'Amort. Préstec-1'!D16</f>
        <v>0</v>
      </c>
      <c r="D27" s="155">
        <f>'Amort. Préstec-1'!$D17</f>
        <v>0</v>
      </c>
      <c r="E27" s="155">
        <f>'Amort. Préstec-1'!$D18</f>
        <v>0</v>
      </c>
      <c r="F27" s="155">
        <f>'Amort. Préstec-1'!$D19</f>
        <v>0</v>
      </c>
      <c r="G27" s="155">
        <f>'Amort. Préstec-1'!$D20</f>
        <v>0</v>
      </c>
      <c r="H27" s="155">
        <f>'Amort. Préstec-1'!$D21</f>
        <v>0</v>
      </c>
      <c r="I27" s="155">
        <f>'Amort. Préstec-1'!$D22</f>
        <v>0</v>
      </c>
      <c r="J27" s="155">
        <f>'Amort. Préstec-1'!$D23</f>
        <v>0</v>
      </c>
      <c r="K27" s="155">
        <f>'Amort. Préstec-1'!$D24</f>
        <v>0</v>
      </c>
      <c r="L27" s="155">
        <f>'Amort. Préstec-1'!$D25</f>
        <v>0</v>
      </c>
      <c r="M27" s="155">
        <f>'Amort. Préstec-1'!$D26</f>
        <v>0</v>
      </c>
      <c r="N27" s="155">
        <f>'Amort. Préstec-1'!$D27</f>
        <v>0</v>
      </c>
      <c r="O27" s="156">
        <f t="shared" si="7"/>
        <v>0</v>
      </c>
      <c r="P27" s="208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65"/>
      <c r="B28" s="150" t="s">
        <v>230</v>
      </c>
      <c r="C28" s="112">
        <f>C26-C27</f>
        <v>0</v>
      </c>
      <c r="D28" s="112">
        <f t="shared" ref="D28:N28" si="8">D26-D27</f>
        <v>0</v>
      </c>
      <c r="E28" s="112">
        <f t="shared" si="8"/>
        <v>0</v>
      </c>
      <c r="F28" s="112">
        <f t="shared" si="8"/>
        <v>0</v>
      </c>
      <c r="G28" s="112">
        <f t="shared" si="8"/>
        <v>0</v>
      </c>
      <c r="H28" s="112">
        <f t="shared" si="8"/>
        <v>0</v>
      </c>
      <c r="I28" s="112">
        <f t="shared" si="8"/>
        <v>0</v>
      </c>
      <c r="J28" s="112">
        <f t="shared" si="8"/>
        <v>0</v>
      </c>
      <c r="K28" s="112">
        <f t="shared" si="8"/>
        <v>0</v>
      </c>
      <c r="L28" s="112">
        <f t="shared" si="8"/>
        <v>0</v>
      </c>
      <c r="M28" s="112">
        <f t="shared" si="8"/>
        <v>0</v>
      </c>
      <c r="N28" s="112">
        <f t="shared" si="8"/>
        <v>0</v>
      </c>
      <c r="O28" s="112">
        <f>SUM(C28:N28)</f>
        <v>0</v>
      </c>
      <c r="P28" s="218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 x14ac:dyDescent="0.25">
      <c r="A29" s="65"/>
      <c r="B29" s="522" t="s">
        <v>231</v>
      </c>
      <c r="C29" s="522">
        <f t="shared" ref="C29:N29" si="9">C25+C28</f>
        <v>0</v>
      </c>
      <c r="D29" s="522">
        <f t="shared" si="9"/>
        <v>0</v>
      </c>
      <c r="E29" s="522">
        <f t="shared" si="9"/>
        <v>0</v>
      </c>
      <c r="F29" s="522">
        <f t="shared" si="9"/>
        <v>0</v>
      </c>
      <c r="G29" s="522">
        <f t="shared" si="9"/>
        <v>0</v>
      </c>
      <c r="H29" s="522">
        <f t="shared" si="9"/>
        <v>0</v>
      </c>
      <c r="I29" s="522">
        <f t="shared" si="9"/>
        <v>0</v>
      </c>
      <c r="J29" s="522">
        <f t="shared" si="9"/>
        <v>0</v>
      </c>
      <c r="K29" s="522">
        <f t="shared" si="9"/>
        <v>0</v>
      </c>
      <c r="L29" s="522">
        <f t="shared" si="9"/>
        <v>0</v>
      </c>
      <c r="M29" s="522">
        <f t="shared" si="9"/>
        <v>0</v>
      </c>
      <c r="N29" s="522">
        <f t="shared" si="9"/>
        <v>0</v>
      </c>
      <c r="O29" s="525">
        <f t="shared" si="7"/>
        <v>0</v>
      </c>
      <c r="P29" s="218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1" customHeight="1" x14ac:dyDescent="0.25">
      <c r="A30" s="51"/>
      <c r="B30" s="157" t="s">
        <v>232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2">
        <f t="shared" si="7"/>
        <v>0</v>
      </c>
      <c r="P30" s="219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65"/>
      <c r="B31" s="148" t="s">
        <v>233</v>
      </c>
      <c r="C31" s="146">
        <f t="shared" ref="C31:N31" si="10">C29+C30</f>
        <v>0</v>
      </c>
      <c r="D31" s="146">
        <f t="shared" si="10"/>
        <v>0</v>
      </c>
      <c r="E31" s="146">
        <f t="shared" si="10"/>
        <v>0</v>
      </c>
      <c r="F31" s="146">
        <f t="shared" si="10"/>
        <v>0</v>
      </c>
      <c r="G31" s="146">
        <f t="shared" si="10"/>
        <v>0</v>
      </c>
      <c r="H31" s="146">
        <f t="shared" si="10"/>
        <v>0</v>
      </c>
      <c r="I31" s="146">
        <f t="shared" si="10"/>
        <v>0</v>
      </c>
      <c r="J31" s="146">
        <f>J29+J30</f>
        <v>0</v>
      </c>
      <c r="K31" s="146">
        <f t="shared" si="10"/>
        <v>0</v>
      </c>
      <c r="L31" s="146">
        <f t="shared" si="10"/>
        <v>0</v>
      </c>
      <c r="M31" s="146">
        <f t="shared" si="10"/>
        <v>0</v>
      </c>
      <c r="N31" s="146">
        <f t="shared" si="10"/>
        <v>0</v>
      </c>
      <c r="O31" s="349">
        <f t="shared" si="7"/>
        <v>0</v>
      </c>
      <c r="P31" s="218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 x14ac:dyDescent="0.25">
      <c r="A32" s="65"/>
      <c r="B32" s="111" t="s">
        <v>234</v>
      </c>
      <c r="C32" s="111">
        <f>C31</f>
        <v>0</v>
      </c>
      <c r="D32" s="111">
        <f t="shared" ref="D32:N32" si="11">D31+C32</f>
        <v>0</v>
      </c>
      <c r="E32" s="111">
        <f t="shared" si="11"/>
        <v>0</v>
      </c>
      <c r="F32" s="111">
        <f t="shared" si="11"/>
        <v>0</v>
      </c>
      <c r="G32" s="111">
        <f t="shared" si="11"/>
        <v>0</v>
      </c>
      <c r="H32" s="111">
        <f t="shared" si="11"/>
        <v>0</v>
      </c>
      <c r="I32" s="111">
        <f t="shared" si="11"/>
        <v>0</v>
      </c>
      <c r="J32" s="111">
        <f t="shared" si="11"/>
        <v>0</v>
      </c>
      <c r="K32" s="111">
        <f t="shared" si="11"/>
        <v>0</v>
      </c>
      <c r="L32" s="111">
        <f t="shared" si="11"/>
        <v>0</v>
      </c>
      <c r="M32" s="111">
        <f t="shared" si="11"/>
        <v>0</v>
      </c>
      <c r="N32" s="111">
        <f t="shared" si="11"/>
        <v>0</v>
      </c>
      <c r="O32" s="104"/>
      <c r="P32" s="206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6.5" customHeight="1" x14ac:dyDescent="0.25">
      <c r="A33" s="51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6"/>
      <c r="P33" s="207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51"/>
      <c r="B34" s="488"/>
      <c r="C34" s="489"/>
      <c r="D34" s="490"/>
      <c r="E34" s="488"/>
      <c r="F34" s="217"/>
      <c r="G34" s="488"/>
      <c r="H34" s="489"/>
      <c r="I34" s="217"/>
      <c r="J34" s="108" t="s">
        <v>235</v>
      </c>
      <c r="K34" s="503"/>
      <c r="L34" s="247">
        <f>+O31</f>
        <v>0</v>
      </c>
      <c r="M34" s="248"/>
      <c r="N34" s="248"/>
      <c r="O34" s="56"/>
      <c r="P34" s="207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15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27"/>
      <c r="P35" s="209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15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27"/>
      <c r="P36" s="209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15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27"/>
      <c r="P37" s="29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 x14ac:dyDescent="0.25">
      <c r="A38" s="420"/>
      <c r="B38" s="424"/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6"/>
    </row>
    <row r="39" spans="1:26" ht="15" customHeight="1" x14ac:dyDescent="0.25">
      <c r="A39" s="420"/>
      <c r="B39" s="424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6"/>
    </row>
    <row r="40" spans="1:26" ht="15" customHeight="1" x14ac:dyDescent="0.25">
      <c r="A40" s="420"/>
      <c r="B40" s="424"/>
      <c r="C40" s="424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6"/>
    </row>
    <row r="41" spans="1:26" ht="15" customHeight="1" x14ac:dyDescent="0.25">
      <c r="A41" s="420"/>
      <c r="B41" s="424"/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6"/>
    </row>
    <row r="42" spans="1:26" ht="15" customHeight="1" x14ac:dyDescent="0.25">
      <c r="A42" s="420"/>
      <c r="B42" s="424"/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6"/>
    </row>
    <row r="43" spans="1:26" ht="15" customHeight="1" x14ac:dyDescent="0.25">
      <c r="A43" s="420"/>
      <c r="B43" s="424"/>
      <c r="C43" s="424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6"/>
    </row>
    <row r="44" spans="1:26" ht="15" customHeight="1" x14ac:dyDescent="0.25">
      <c r="A44" s="420"/>
      <c r="B44" s="424"/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M44" s="424"/>
      <c r="N44" s="424"/>
      <c r="O44" s="424"/>
      <c r="P44" s="426"/>
    </row>
    <row r="45" spans="1:26" ht="15" customHeight="1" x14ac:dyDescent="0.25">
      <c r="A45" s="420"/>
      <c r="B45" s="424"/>
      <c r="C45" s="424"/>
      <c r="D45" s="424"/>
      <c r="E45" s="424"/>
      <c r="F45" s="424"/>
      <c r="G45" s="424"/>
      <c r="H45" s="424"/>
      <c r="I45" s="424"/>
      <c r="J45" s="424"/>
      <c r="K45" s="424"/>
      <c r="L45" s="424"/>
      <c r="M45" s="424"/>
      <c r="N45" s="424"/>
      <c r="O45" s="424"/>
      <c r="P45" s="426"/>
    </row>
    <row r="46" spans="1:26" ht="15" customHeight="1" x14ac:dyDescent="0.25">
      <c r="A46" s="420"/>
      <c r="B46" s="424"/>
      <c r="C46" s="424"/>
      <c r="D46" s="424"/>
      <c r="E46" s="424"/>
      <c r="F46" s="424"/>
      <c r="G46" s="424"/>
      <c r="H46" s="424"/>
      <c r="I46" s="424"/>
      <c r="J46" s="424"/>
      <c r="K46" s="424"/>
      <c r="L46" s="424"/>
      <c r="M46" s="424"/>
      <c r="N46" s="424"/>
      <c r="O46" s="424"/>
      <c r="P46" s="426"/>
    </row>
    <row r="47" spans="1:26" ht="15" customHeight="1" x14ac:dyDescent="0.25">
      <c r="A47" s="420"/>
      <c r="B47" s="424"/>
      <c r="C47" s="424"/>
      <c r="D47" s="424"/>
      <c r="E47" s="424"/>
      <c r="F47" s="424"/>
      <c r="G47" s="424"/>
      <c r="H47" s="424"/>
      <c r="I47" s="424"/>
      <c r="J47" s="424"/>
      <c r="K47" s="424"/>
      <c r="L47" s="424"/>
      <c r="M47" s="424"/>
      <c r="N47" s="424"/>
      <c r="O47" s="424"/>
      <c r="P47" s="426"/>
    </row>
    <row r="48" spans="1:26" ht="15" customHeight="1" x14ac:dyDescent="0.25">
      <c r="A48" s="420"/>
      <c r="B48" s="424"/>
      <c r="C48" s="424"/>
      <c r="D48" s="424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424"/>
      <c r="P48" s="426"/>
    </row>
    <row r="49" spans="1:16" ht="15" customHeight="1" x14ac:dyDescent="0.25">
      <c r="A49" s="420"/>
      <c r="B49" s="424"/>
      <c r="C49" s="424"/>
      <c r="D49" s="424"/>
      <c r="E49" s="424"/>
      <c r="F49" s="424"/>
      <c r="G49" s="424"/>
      <c r="H49" s="424"/>
      <c r="I49" s="424"/>
      <c r="J49" s="424"/>
      <c r="K49" s="424"/>
      <c r="L49" s="424"/>
      <c r="M49" s="424"/>
      <c r="N49" s="424"/>
      <c r="O49" s="424"/>
      <c r="P49" s="426"/>
    </row>
    <row r="50" spans="1:16" ht="15" customHeight="1" x14ac:dyDescent="0.25">
      <c r="A50" s="420"/>
      <c r="B50" s="424"/>
      <c r="C50" s="424"/>
      <c r="D50" s="424"/>
      <c r="E50" s="424"/>
      <c r="F50" s="424"/>
      <c r="G50" s="424"/>
      <c r="H50" s="424"/>
      <c r="I50" s="424"/>
      <c r="J50" s="424"/>
      <c r="K50" s="424"/>
      <c r="L50" s="424"/>
      <c r="M50" s="424"/>
      <c r="N50" s="424"/>
      <c r="O50" s="424"/>
      <c r="P50" s="426"/>
    </row>
    <row r="51" spans="1:16" ht="15" customHeight="1" x14ac:dyDescent="0.25">
      <c r="A51" s="420"/>
      <c r="B51" s="424"/>
      <c r="C51" s="424"/>
      <c r="D51" s="424"/>
      <c r="E51" s="424"/>
      <c r="F51" s="424"/>
      <c r="G51" s="424"/>
      <c r="H51" s="424"/>
      <c r="I51" s="424"/>
      <c r="J51" s="424"/>
      <c r="K51" s="424"/>
      <c r="L51" s="424"/>
      <c r="M51" s="424"/>
      <c r="N51" s="424"/>
      <c r="O51" s="424"/>
      <c r="P51" s="426"/>
    </row>
    <row r="52" spans="1:16" ht="15" customHeight="1" x14ac:dyDescent="0.25">
      <c r="A52" s="420"/>
      <c r="B52" s="424"/>
      <c r="C52" s="424"/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6"/>
    </row>
    <row r="53" spans="1:16" ht="15" customHeight="1" x14ac:dyDescent="0.25">
      <c r="A53" s="420"/>
      <c r="B53" s="424"/>
      <c r="C53" s="424"/>
      <c r="D53" s="424"/>
      <c r="E53" s="424"/>
      <c r="F53" s="424"/>
      <c r="G53" s="424"/>
      <c r="H53" s="424"/>
      <c r="I53" s="424"/>
      <c r="J53" s="424"/>
      <c r="K53" s="424"/>
      <c r="L53" s="424"/>
      <c r="M53" s="424"/>
      <c r="N53" s="424"/>
      <c r="O53" s="424"/>
      <c r="P53" s="426"/>
    </row>
    <row r="54" spans="1:16" ht="15" customHeight="1" x14ac:dyDescent="0.25">
      <c r="A54" s="420"/>
      <c r="B54" s="424"/>
      <c r="C54" s="424"/>
      <c r="D54" s="424"/>
      <c r="E54" s="424"/>
      <c r="F54" s="424"/>
      <c r="G54" s="424"/>
      <c r="H54" s="424"/>
      <c r="I54" s="424"/>
      <c r="J54" s="424"/>
      <c r="K54" s="424"/>
      <c r="L54" s="424"/>
      <c r="M54" s="424"/>
      <c r="N54" s="424"/>
      <c r="O54" s="424"/>
      <c r="P54" s="426"/>
    </row>
    <row r="55" spans="1:16" ht="15" customHeight="1" x14ac:dyDescent="0.25">
      <c r="A55" s="420"/>
      <c r="B55" s="424"/>
      <c r="C55" s="424"/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6"/>
    </row>
    <row r="56" spans="1:16" ht="15" customHeight="1" x14ac:dyDescent="0.25">
      <c r="A56" s="420"/>
      <c r="B56" s="424"/>
      <c r="C56" s="424"/>
      <c r="D56" s="424"/>
      <c r="E56" s="424"/>
      <c r="F56" s="424"/>
      <c r="G56" s="424"/>
      <c r="H56" s="424"/>
      <c r="I56" s="424"/>
      <c r="J56" s="424"/>
      <c r="K56" s="424"/>
      <c r="L56" s="424"/>
      <c r="M56" s="424"/>
      <c r="N56" s="424"/>
      <c r="O56" s="424"/>
      <c r="P56" s="426"/>
    </row>
    <row r="57" spans="1:16" ht="15" customHeight="1" x14ac:dyDescent="0.25">
      <c r="A57" s="420"/>
      <c r="B57" s="424"/>
      <c r="C57" s="424"/>
      <c r="D57" s="424"/>
      <c r="E57" s="424"/>
      <c r="F57" s="424"/>
      <c r="G57" s="424"/>
      <c r="H57" s="424"/>
      <c r="I57" s="424"/>
      <c r="J57" s="424"/>
      <c r="K57" s="424"/>
      <c r="L57" s="424"/>
      <c r="M57" s="424"/>
      <c r="N57" s="424"/>
      <c r="O57" s="424"/>
      <c r="P57" s="426"/>
    </row>
    <row r="58" spans="1:16" ht="15" customHeight="1" x14ac:dyDescent="0.25">
      <c r="A58" s="420"/>
      <c r="B58" s="424"/>
      <c r="C58" s="424"/>
      <c r="D58" s="424"/>
      <c r="E58" s="424"/>
      <c r="F58" s="424"/>
      <c r="G58" s="424"/>
      <c r="H58" s="424"/>
      <c r="I58" s="424"/>
      <c r="J58" s="424"/>
      <c r="K58" s="424"/>
      <c r="L58" s="424"/>
      <c r="M58" s="424"/>
      <c r="N58" s="424"/>
      <c r="O58" s="424"/>
      <c r="P58" s="426"/>
    </row>
    <row r="59" spans="1:16" ht="15" customHeight="1" x14ac:dyDescent="0.25">
      <c r="A59" s="420"/>
      <c r="B59" s="424"/>
      <c r="C59" s="424"/>
      <c r="D59" s="424"/>
      <c r="E59" s="424"/>
      <c r="F59" s="424"/>
      <c r="G59" s="424"/>
      <c r="H59" s="424"/>
      <c r="I59" s="424"/>
      <c r="J59" s="424"/>
      <c r="K59" s="424"/>
      <c r="L59" s="424"/>
      <c r="M59" s="424"/>
      <c r="N59" s="424"/>
      <c r="O59" s="424"/>
      <c r="P59" s="426"/>
    </row>
    <row r="60" spans="1:16" ht="15" customHeight="1" x14ac:dyDescent="0.25">
      <c r="A60" s="420"/>
      <c r="B60" s="424"/>
      <c r="C60" s="424"/>
      <c r="D60" s="424"/>
      <c r="E60" s="424"/>
      <c r="F60" s="424"/>
      <c r="G60" s="424"/>
      <c r="H60" s="424"/>
      <c r="I60" s="424"/>
      <c r="J60" s="424"/>
      <c r="K60" s="424"/>
      <c r="L60" s="424"/>
      <c r="M60" s="424"/>
      <c r="N60" s="424"/>
      <c r="O60" s="424"/>
      <c r="P60" s="426"/>
    </row>
    <row r="61" spans="1:16" ht="15" customHeight="1" x14ac:dyDescent="0.25">
      <c r="A61" s="420"/>
      <c r="B61" s="424"/>
      <c r="C61" s="424"/>
      <c r="D61" s="424"/>
      <c r="E61" s="424"/>
      <c r="F61" s="424"/>
      <c r="G61" s="424"/>
      <c r="H61" s="424"/>
      <c r="I61" s="424"/>
      <c r="J61" s="424"/>
      <c r="K61" s="424"/>
      <c r="L61" s="424"/>
      <c r="M61" s="424"/>
      <c r="N61" s="424"/>
      <c r="O61" s="424"/>
      <c r="P61" s="426"/>
    </row>
    <row r="62" spans="1:16" ht="15" customHeight="1" x14ac:dyDescent="0.25">
      <c r="A62" s="420"/>
      <c r="B62" s="424"/>
      <c r="C62" s="424"/>
      <c r="D62" s="424"/>
      <c r="E62" s="424"/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6"/>
    </row>
    <row r="63" spans="1:16" ht="15" customHeight="1" x14ac:dyDescent="0.25">
      <c r="A63" s="420"/>
      <c r="B63" s="424"/>
      <c r="C63" s="424"/>
      <c r="D63" s="424"/>
      <c r="E63" s="424"/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6"/>
    </row>
    <row r="64" spans="1:16" ht="15" customHeight="1" x14ac:dyDescent="0.25">
      <c r="A64" s="420"/>
      <c r="B64" s="424"/>
      <c r="C64" s="424"/>
      <c r="D64" s="424"/>
      <c r="E64" s="424"/>
      <c r="F64" s="424"/>
      <c r="G64" s="424"/>
      <c r="H64" s="424"/>
      <c r="I64" s="424"/>
      <c r="J64" s="424"/>
      <c r="K64" s="424"/>
      <c r="L64" s="424"/>
      <c r="M64" s="424"/>
      <c r="N64" s="424"/>
      <c r="O64" s="424"/>
      <c r="P64" s="426"/>
    </row>
  </sheetData>
  <mergeCells count="2">
    <mergeCell ref="B1:G1"/>
    <mergeCell ref="B2:C2"/>
  </mergeCells>
  <pageMargins left="0.7" right="0.7" top="0.75" bottom="0.75" header="0" footer="0"/>
  <pageSetup orientation="landscape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9"/>
  <sheetViews>
    <sheetView workbookViewId="0">
      <selection activeCell="M20" sqref="M20"/>
    </sheetView>
  </sheetViews>
  <sheetFormatPr baseColWidth="10" defaultColWidth="0" defaultRowHeight="15" customHeight="1" zeroHeight="1" x14ac:dyDescent="0.25"/>
  <cols>
    <col min="1" max="1" width="6.5" customWidth="1"/>
    <col min="2" max="2" width="31.625" customWidth="1"/>
    <col min="3" max="3" width="13.875" customWidth="1"/>
    <col min="4" max="4" width="12.875" customWidth="1"/>
    <col min="5" max="5" width="12.25" customWidth="1"/>
    <col min="6" max="6" width="12.125" customWidth="1"/>
    <col min="7" max="7" width="11.375" customWidth="1"/>
    <col min="8" max="8" width="12" customWidth="1"/>
    <col min="9" max="9" width="11.25" customWidth="1"/>
    <col min="10" max="10" width="12.75" customWidth="1"/>
    <col min="11" max="11" width="12.125" customWidth="1"/>
    <col min="12" max="13" width="11" customWidth="1"/>
    <col min="14" max="18" width="10" customWidth="1"/>
    <col min="19" max="26" width="10" hidden="1" customWidth="1"/>
    <col min="27" max="27" width="0" hidden="1" customWidth="1"/>
    <col min="28" max="29" width="0" style="420" hidden="1" customWidth="1"/>
    <col min="30" max="16384" width="11.25" hidden="1"/>
  </cols>
  <sheetData>
    <row r="1" spans="1:27" ht="51" customHeight="1" x14ac:dyDescent="0.25">
      <c r="A1" s="25"/>
      <c r="B1" s="595" t="s">
        <v>240</v>
      </c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98"/>
    </row>
    <row r="2" spans="1:27" ht="18.75" x14ac:dyDescent="0.25">
      <c r="A2" s="25"/>
      <c r="B2" s="470" t="s">
        <v>220</v>
      </c>
      <c r="C2" s="25"/>
      <c r="D2" s="61"/>
      <c r="E2" s="25"/>
      <c r="F2" s="61"/>
      <c r="G2" s="25"/>
      <c r="H2" s="25"/>
      <c r="I2" s="61"/>
      <c r="J2" s="25"/>
      <c r="K2" s="3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98"/>
    </row>
    <row r="3" spans="1:27" ht="15.75" customHeight="1" x14ac:dyDescent="0.25">
      <c r="A3" s="25"/>
      <c r="B3" s="68"/>
      <c r="C3" s="25"/>
      <c r="D3" s="51"/>
      <c r="E3" s="25"/>
      <c r="F3" s="25"/>
      <c r="G3" s="25"/>
      <c r="H3" s="25"/>
      <c r="I3" s="69"/>
      <c r="J3" s="69"/>
      <c r="K3" s="3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98"/>
    </row>
    <row r="4" spans="1:27" ht="15.75" customHeight="1" x14ac:dyDescent="0.25">
      <c r="A4" s="25"/>
      <c r="B4" s="355" t="s">
        <v>236</v>
      </c>
      <c r="C4" s="151">
        <f>+C6/12</f>
        <v>0</v>
      </c>
      <c r="D4" s="151"/>
      <c r="E4" s="151">
        <f>+E6/12</f>
        <v>0</v>
      </c>
      <c r="F4" s="151"/>
      <c r="G4" s="205"/>
      <c r="H4" s="151">
        <f>+H6/12</f>
        <v>0</v>
      </c>
      <c r="I4" s="151"/>
      <c r="J4" s="205"/>
      <c r="K4" s="3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98"/>
    </row>
    <row r="5" spans="1:27" ht="17.25" customHeight="1" x14ac:dyDescent="0.25">
      <c r="A5" s="50"/>
      <c r="B5" s="147" t="s">
        <v>141</v>
      </c>
      <c r="C5" s="518" t="str">
        <f>'Datos Basicos'!B7</f>
        <v>Año1</v>
      </c>
      <c r="D5" s="519" t="s">
        <v>238</v>
      </c>
      <c r="E5" s="518" t="str">
        <f>'Datos Basicos'!C7</f>
        <v>Año 2</v>
      </c>
      <c r="F5" s="519" t="s">
        <v>238</v>
      </c>
      <c r="G5" s="519" t="s">
        <v>239</v>
      </c>
      <c r="H5" s="518" t="str">
        <f>'Datos Basicos'!D7</f>
        <v>Año 3</v>
      </c>
      <c r="I5" s="519" t="s">
        <v>238</v>
      </c>
      <c r="J5" s="519" t="s">
        <v>239</v>
      </c>
      <c r="K5" s="55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198"/>
    </row>
    <row r="6" spans="1:27" ht="15.75" customHeight="1" x14ac:dyDescent="0.25">
      <c r="A6" s="50"/>
      <c r="B6" s="513" t="s">
        <v>221</v>
      </c>
      <c r="C6" s="438">
        <f>'P&amp;G 1 Año'!O5</f>
        <v>0</v>
      </c>
      <c r="D6" s="439" t="str">
        <f>IF(C6&lt;&gt;0,C6/C$6,"")</f>
        <v/>
      </c>
      <c r="E6" s="438">
        <f>C6*(1+G6)</f>
        <v>0</v>
      </c>
      <c r="F6" s="439" t="str">
        <f t="shared" ref="F6:F32" si="0">IF(E6&lt;&gt;0,E6/E$6,"")</f>
        <v/>
      </c>
      <c r="G6" s="439">
        <f>+'Pronostico Ventas'!D31</f>
        <v>0.1</v>
      </c>
      <c r="H6" s="438">
        <f>+E6*(1+J6)</f>
        <v>0</v>
      </c>
      <c r="I6" s="439" t="str">
        <f t="shared" ref="I6:I32" si="1">IF(H6&lt;&gt;0,H6/H$6,"")</f>
        <v/>
      </c>
      <c r="J6" s="439">
        <f>+'Pronostico Ventas'!D36</f>
        <v>0.1</v>
      </c>
      <c r="K6" s="55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198"/>
    </row>
    <row r="7" spans="1:27" ht="15.75" customHeight="1" x14ac:dyDescent="0.25">
      <c r="A7" s="25"/>
      <c r="B7" s="438" t="s">
        <v>222</v>
      </c>
      <c r="C7" s="438">
        <f>'P&amp;G 1 Año'!O6</f>
        <v>0</v>
      </c>
      <c r="D7" s="439" t="str">
        <f>IF(C6&lt;&gt;0,C7/C$6,"")</f>
        <v/>
      </c>
      <c r="E7" s="438">
        <f>C7*(1+G7)</f>
        <v>0</v>
      </c>
      <c r="F7" s="439" t="str">
        <f t="shared" si="0"/>
        <v/>
      </c>
      <c r="G7" s="439">
        <f>+'Pronostico Ventas'!H31</f>
        <v>0.1</v>
      </c>
      <c r="H7" s="438">
        <f>E7*(1+J7)</f>
        <v>0</v>
      </c>
      <c r="I7" s="439" t="str">
        <f t="shared" si="1"/>
        <v/>
      </c>
      <c r="J7" s="439">
        <f>+'Pronostico Ventas'!H36</f>
        <v>0.1</v>
      </c>
      <c r="K7" s="3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98"/>
    </row>
    <row r="8" spans="1:27" ht="15.75" customHeight="1" x14ac:dyDescent="0.25">
      <c r="A8" s="25"/>
      <c r="B8" s="516" t="s">
        <v>223</v>
      </c>
      <c r="C8" s="442"/>
      <c r="D8" s="443"/>
      <c r="E8" s="442"/>
      <c r="F8" s="444"/>
      <c r="G8" s="444"/>
      <c r="H8" s="445"/>
      <c r="I8" s="444"/>
      <c r="J8" s="443"/>
      <c r="K8" s="53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98"/>
    </row>
    <row r="9" spans="1:27" ht="15.75" customHeight="1" x14ac:dyDescent="0.25">
      <c r="A9" s="50"/>
      <c r="B9" s="450" t="s">
        <v>224</v>
      </c>
      <c r="C9" s="450">
        <f>'P&amp;G 1 Año'!O8</f>
        <v>0</v>
      </c>
      <c r="D9" s="451" t="str">
        <f t="shared" ref="D9:D32" si="2">IF(C9&lt;&gt;0,C9/C$6,"")</f>
        <v/>
      </c>
      <c r="E9" s="452">
        <f>E6-E7-E8</f>
        <v>0</v>
      </c>
      <c r="F9" s="453" t="str">
        <f t="shared" si="0"/>
        <v/>
      </c>
      <c r="G9" s="453" t="str">
        <f>IF(C9&lt;&gt;0,(E9-C9)/C9,"")</f>
        <v/>
      </c>
      <c r="H9" s="452">
        <f>H6-H7-H8</f>
        <v>0</v>
      </c>
      <c r="I9" s="453" t="str">
        <f t="shared" si="1"/>
        <v/>
      </c>
      <c r="J9" s="453" t="str">
        <f>IF(E9&lt;&gt;0,(H9-E9)/E9,"")</f>
        <v/>
      </c>
      <c r="K9" s="539"/>
      <c r="L9" s="226"/>
      <c r="M9" s="227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198"/>
    </row>
    <row r="10" spans="1:27" ht="15.75" customHeight="1" x14ac:dyDescent="0.25">
      <c r="A10" s="25"/>
      <c r="B10" s="438" t="s">
        <v>200</v>
      </c>
      <c r="C10" s="446">
        <f>'P&amp;G 1 Año'!O9</f>
        <v>0</v>
      </c>
      <c r="D10" s="447" t="str">
        <f>IF(C10&lt;&gt;0,C10/C$6,"")</f>
        <v/>
      </c>
      <c r="E10" s="448">
        <f>+'Costes Fijos'!O21</f>
        <v>0</v>
      </c>
      <c r="F10" s="449" t="str">
        <f t="shared" si="0"/>
        <v/>
      </c>
      <c r="G10" s="449" t="str">
        <f>IFERROR(((E10-C10)/C10),"")</f>
        <v/>
      </c>
      <c r="H10" s="448">
        <f>+'Costes Fijos'!O39</f>
        <v>0</v>
      </c>
      <c r="I10" s="449" t="str">
        <f t="shared" si="1"/>
        <v/>
      </c>
      <c r="J10" s="449" t="str">
        <f>IFERROR(((H10-E10)/E10),"")</f>
        <v/>
      </c>
      <c r="K10" s="540" t="str">
        <f>IF(('Costes Fijos'!Q3)=0,"",'Costes Fijos'!Q3)</f>
        <v/>
      </c>
      <c r="L10" s="541"/>
      <c r="M10" s="541"/>
      <c r="N10" s="541"/>
      <c r="O10" s="541"/>
      <c r="P10" s="541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98"/>
    </row>
    <row r="11" spans="1:27" ht="15.75" customHeight="1" x14ac:dyDescent="0.25">
      <c r="A11" s="25"/>
      <c r="B11" s="438" t="s">
        <v>201</v>
      </c>
      <c r="C11" s="438">
        <f>+'P&amp;G 1 Año'!O10</f>
        <v>0</v>
      </c>
      <c r="D11" s="439" t="str">
        <f t="shared" si="2"/>
        <v/>
      </c>
      <c r="E11" s="441">
        <f>+'Costes Fijos'!O22</f>
        <v>0</v>
      </c>
      <c r="F11" s="440" t="str">
        <f>IF(E11&lt;&gt;0,E11/E$6,"")</f>
        <v/>
      </c>
      <c r="G11" s="440" t="str">
        <f t="shared" ref="G11:G22" si="3">IFERROR(((E11-C11)/C11),"")</f>
        <v/>
      </c>
      <c r="H11" s="441">
        <f>+'Costes Fijos'!O40</f>
        <v>0</v>
      </c>
      <c r="I11" s="440" t="str">
        <f t="shared" si="1"/>
        <v/>
      </c>
      <c r="J11" s="440" t="str">
        <f t="shared" ref="J11:J22" si="4">IFERROR(((H11-E11)/E11),"")</f>
        <v/>
      </c>
      <c r="K11" s="540" t="str">
        <f>IF(('Costes Fijos'!Q4)=0,"",'Costes Fijos'!Q4)</f>
        <v/>
      </c>
      <c r="L11" s="541"/>
      <c r="M11" s="541"/>
      <c r="N11" s="541"/>
      <c r="O11" s="541"/>
      <c r="P11" s="541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98"/>
    </row>
    <row r="12" spans="1:27" ht="15.75" customHeight="1" x14ac:dyDescent="0.25">
      <c r="A12" s="25"/>
      <c r="B12" s="438" t="s">
        <v>202</v>
      </c>
      <c r="C12" s="438">
        <f>'P&amp;G 1 Año'!O11</f>
        <v>0</v>
      </c>
      <c r="D12" s="439" t="str">
        <f>IF(C12&lt;&gt;0,C12/C$6,"")</f>
        <v/>
      </c>
      <c r="E12" s="441">
        <f>+'Costes Fijos'!O23</f>
        <v>0</v>
      </c>
      <c r="F12" s="439" t="str">
        <f t="shared" si="0"/>
        <v/>
      </c>
      <c r="G12" s="440" t="str">
        <f t="shared" si="3"/>
        <v/>
      </c>
      <c r="H12" s="441">
        <f>+'Costes Fijos'!O41</f>
        <v>0</v>
      </c>
      <c r="I12" s="439" t="str">
        <f t="shared" si="1"/>
        <v/>
      </c>
      <c r="J12" s="440" t="str">
        <f t="shared" si="4"/>
        <v/>
      </c>
      <c r="K12" s="540" t="str">
        <f>IF(('Costes Fijos'!Q5)=0,"",'Costes Fijos'!Q5)</f>
        <v/>
      </c>
      <c r="L12" s="541"/>
      <c r="M12" s="541"/>
      <c r="N12" s="541"/>
      <c r="O12" s="541"/>
      <c r="P12" s="541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98"/>
    </row>
    <row r="13" spans="1:27" ht="15.75" customHeight="1" x14ac:dyDescent="0.25">
      <c r="A13" s="25"/>
      <c r="B13" s="438" t="s">
        <v>203</v>
      </c>
      <c r="C13" s="438">
        <f>'P&amp;G 1 Año'!O12</f>
        <v>0</v>
      </c>
      <c r="D13" s="439" t="str">
        <f t="shared" si="2"/>
        <v/>
      </c>
      <c r="E13" s="441">
        <f>+'Costes Fijos'!O24</f>
        <v>0</v>
      </c>
      <c r="F13" s="439" t="str">
        <f t="shared" si="0"/>
        <v/>
      </c>
      <c r="G13" s="440" t="str">
        <f t="shared" si="3"/>
        <v/>
      </c>
      <c r="H13" s="441">
        <f>+'Costes Fijos'!O42</f>
        <v>0</v>
      </c>
      <c r="I13" s="439" t="str">
        <f>IF(H13&lt;&gt;0,H13/H$6,"")</f>
        <v/>
      </c>
      <c r="J13" s="440" t="str">
        <f t="shared" si="4"/>
        <v/>
      </c>
      <c r="K13" s="540" t="str">
        <f>IF(('Costes Fijos'!Q6)=0,"",'Costes Fijos'!Q6)</f>
        <v/>
      </c>
      <c r="L13" s="541"/>
      <c r="M13" s="541"/>
      <c r="N13" s="541"/>
      <c r="O13" s="541"/>
      <c r="P13" s="541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98"/>
    </row>
    <row r="14" spans="1:27" ht="15.75" customHeight="1" x14ac:dyDescent="0.25">
      <c r="A14" s="25"/>
      <c r="B14" s="438" t="s">
        <v>204</v>
      </c>
      <c r="C14" s="438">
        <f>'P&amp;G 1 Año'!O13</f>
        <v>0</v>
      </c>
      <c r="D14" s="439" t="str">
        <f t="shared" si="2"/>
        <v/>
      </c>
      <c r="E14" s="441">
        <f>+'Costes Fijos'!O25</f>
        <v>0</v>
      </c>
      <c r="F14" s="439" t="str">
        <f t="shared" si="0"/>
        <v/>
      </c>
      <c r="G14" s="440" t="str">
        <f t="shared" si="3"/>
        <v/>
      </c>
      <c r="H14" s="441">
        <f>+'Costes Fijos'!O43</f>
        <v>0</v>
      </c>
      <c r="I14" s="439" t="str">
        <f t="shared" si="1"/>
        <v/>
      </c>
      <c r="J14" s="440" t="str">
        <f t="shared" si="4"/>
        <v/>
      </c>
      <c r="K14" s="540" t="str">
        <f>IF(('Costes Fijos'!Q7)=0,"",'Costes Fijos'!Q7)</f>
        <v/>
      </c>
      <c r="L14" s="541"/>
      <c r="M14" s="541"/>
      <c r="N14" s="541"/>
      <c r="O14" s="541"/>
      <c r="P14" s="541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98"/>
    </row>
    <row r="15" spans="1:27" ht="15.75" customHeight="1" x14ac:dyDescent="0.25">
      <c r="A15" s="25"/>
      <c r="B15" s="438" t="s">
        <v>205</v>
      </c>
      <c r="C15" s="438">
        <f>'P&amp;G 1 Año'!O14</f>
        <v>0</v>
      </c>
      <c r="D15" s="439" t="str">
        <f t="shared" si="2"/>
        <v/>
      </c>
      <c r="E15" s="441">
        <f>+'Costes Fijos'!O26</f>
        <v>0</v>
      </c>
      <c r="F15" s="439" t="str">
        <f t="shared" si="0"/>
        <v/>
      </c>
      <c r="G15" s="440" t="str">
        <f t="shared" si="3"/>
        <v/>
      </c>
      <c r="H15" s="441">
        <f>+'Costes Fijos'!O44</f>
        <v>0</v>
      </c>
      <c r="I15" s="439" t="str">
        <f t="shared" si="1"/>
        <v/>
      </c>
      <c r="J15" s="440" t="str">
        <f t="shared" si="4"/>
        <v/>
      </c>
      <c r="K15" s="540" t="str">
        <f>IF(('Costes Fijos'!Q8)=0,"",'Costes Fijos'!Q8)</f>
        <v/>
      </c>
      <c r="L15" s="541"/>
      <c r="M15" s="541"/>
      <c r="N15" s="541"/>
      <c r="O15" s="541"/>
      <c r="P15" s="541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98"/>
    </row>
    <row r="16" spans="1:27" ht="15.75" customHeight="1" x14ac:dyDescent="0.25">
      <c r="A16" s="25"/>
      <c r="B16" s="438" t="s">
        <v>206</v>
      </c>
      <c r="C16" s="438">
        <f>'P&amp;G 1 Año'!O15</f>
        <v>0</v>
      </c>
      <c r="D16" s="439" t="str">
        <f t="shared" si="2"/>
        <v/>
      </c>
      <c r="E16" s="441">
        <f>+'Costes Fijos'!O27</f>
        <v>0</v>
      </c>
      <c r="F16" s="439" t="str">
        <f t="shared" si="0"/>
        <v/>
      </c>
      <c r="G16" s="440" t="str">
        <f t="shared" si="3"/>
        <v/>
      </c>
      <c r="H16" s="441">
        <f>+'Costes Fijos'!O45</f>
        <v>0</v>
      </c>
      <c r="I16" s="439" t="str">
        <f>IF(H16&lt;&gt;0,H16/H$6,"")</f>
        <v/>
      </c>
      <c r="J16" s="440" t="str">
        <f t="shared" si="4"/>
        <v/>
      </c>
      <c r="K16" s="540" t="str">
        <f>IF(('Costes Fijos'!Q9)=0,"",'Costes Fijos'!Q9)</f>
        <v/>
      </c>
      <c r="L16" s="541"/>
      <c r="M16" s="541"/>
      <c r="N16" s="541"/>
      <c r="O16" s="541"/>
      <c r="P16" s="541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98"/>
    </row>
    <row r="17" spans="1:27" ht="15.75" customHeight="1" x14ac:dyDescent="0.25">
      <c r="A17" s="25"/>
      <c r="B17" s="438" t="s">
        <v>207</v>
      </c>
      <c r="C17" s="438">
        <f>'P&amp;G 1 Año'!O16</f>
        <v>0</v>
      </c>
      <c r="D17" s="439" t="str">
        <f t="shared" si="2"/>
        <v/>
      </c>
      <c r="E17" s="441">
        <f>+'Costes Fijos'!O28</f>
        <v>0</v>
      </c>
      <c r="F17" s="439" t="str">
        <f t="shared" si="0"/>
        <v/>
      </c>
      <c r="G17" s="440" t="str">
        <f t="shared" si="3"/>
        <v/>
      </c>
      <c r="H17" s="441">
        <f>+'Costes Fijos'!O46</f>
        <v>0</v>
      </c>
      <c r="I17" s="439" t="str">
        <f t="shared" si="1"/>
        <v/>
      </c>
      <c r="J17" s="440" t="str">
        <f t="shared" si="4"/>
        <v/>
      </c>
      <c r="K17" s="540" t="str">
        <f>IF(('Costes Fijos'!Q10)=0,"",'Costes Fijos'!Q10)</f>
        <v/>
      </c>
      <c r="L17" s="541"/>
      <c r="M17" s="541"/>
      <c r="N17" s="541"/>
      <c r="O17" s="541"/>
      <c r="P17" s="541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98"/>
    </row>
    <row r="18" spans="1:27" ht="15.75" customHeight="1" x14ac:dyDescent="0.25">
      <c r="A18" s="25"/>
      <c r="B18" s="438" t="s">
        <v>257</v>
      </c>
      <c r="C18" s="438">
        <f>'P&amp;G 1 Año'!O17</f>
        <v>0</v>
      </c>
      <c r="D18" s="439" t="str">
        <f t="shared" si="2"/>
        <v/>
      </c>
      <c r="E18" s="441">
        <f>+'Costes Fijos'!O29</f>
        <v>0</v>
      </c>
      <c r="F18" s="439" t="str">
        <f t="shared" si="0"/>
        <v/>
      </c>
      <c r="G18" s="440" t="str">
        <f t="shared" si="3"/>
        <v/>
      </c>
      <c r="H18" s="441">
        <f>+'Costes Fijos'!O47</f>
        <v>0</v>
      </c>
      <c r="I18" s="439" t="str">
        <f t="shared" si="1"/>
        <v/>
      </c>
      <c r="J18" s="440" t="str">
        <f t="shared" si="4"/>
        <v/>
      </c>
      <c r="K18" s="540" t="str">
        <f>IF(('Costes Fijos'!Q11)=0,"",'Costes Fijos'!Q11)</f>
        <v/>
      </c>
      <c r="L18" s="541"/>
      <c r="M18" s="541"/>
      <c r="N18" s="541"/>
      <c r="O18" s="541"/>
      <c r="P18" s="541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98"/>
    </row>
    <row r="19" spans="1:27" ht="15.75" customHeight="1" x14ac:dyDescent="0.25">
      <c r="A19" s="25"/>
      <c r="B19" s="438" t="s">
        <v>208</v>
      </c>
      <c r="C19" s="438">
        <f>'P&amp;G 1 Año'!O18</f>
        <v>0</v>
      </c>
      <c r="D19" s="439" t="str">
        <f>IF(C19&lt;&gt;0,C19/C$6,"")</f>
        <v/>
      </c>
      <c r="E19" s="441">
        <f>+'Costes Fijos'!O30</f>
        <v>0</v>
      </c>
      <c r="F19" s="439" t="str">
        <f t="shared" si="0"/>
        <v/>
      </c>
      <c r="G19" s="440" t="str">
        <f t="shared" si="3"/>
        <v/>
      </c>
      <c r="H19" s="441">
        <f>+'Costes Fijos'!O48</f>
        <v>0</v>
      </c>
      <c r="I19" s="439" t="str">
        <f t="shared" si="1"/>
        <v/>
      </c>
      <c r="J19" s="440" t="str">
        <f t="shared" si="4"/>
        <v/>
      </c>
      <c r="K19" s="540" t="str">
        <f>IF(('Costes Fijos'!Q12)=0,"",'Costes Fijos'!Q12)</f>
        <v/>
      </c>
      <c r="L19" s="541"/>
      <c r="M19" s="541"/>
      <c r="N19" s="541"/>
      <c r="O19" s="541"/>
      <c r="P19" s="541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98"/>
    </row>
    <row r="20" spans="1:27" ht="15.75" customHeight="1" x14ac:dyDescent="0.25">
      <c r="A20" s="25"/>
      <c r="B20" s="438" t="s">
        <v>209</v>
      </c>
      <c r="C20" s="438">
        <f>'P&amp;G 1 Año'!O19</f>
        <v>0</v>
      </c>
      <c r="D20" s="439" t="str">
        <f t="shared" si="2"/>
        <v/>
      </c>
      <c r="E20" s="441">
        <f>+'Costes Fijos'!O31</f>
        <v>0</v>
      </c>
      <c r="F20" s="439" t="str">
        <f t="shared" si="0"/>
        <v/>
      </c>
      <c r="G20" s="440" t="str">
        <f t="shared" si="3"/>
        <v/>
      </c>
      <c r="H20" s="441">
        <f>+'Costes Fijos'!O49</f>
        <v>0</v>
      </c>
      <c r="I20" s="439" t="str">
        <f t="shared" si="1"/>
        <v/>
      </c>
      <c r="J20" s="440" t="str">
        <f t="shared" si="4"/>
        <v/>
      </c>
      <c r="K20" s="540" t="str">
        <f>IF(('Costes Fijos'!Q13)=0,"",'Costes Fijos'!Q13)</f>
        <v/>
      </c>
      <c r="L20" s="541"/>
      <c r="M20" s="541"/>
      <c r="N20" s="541"/>
      <c r="O20" s="541"/>
      <c r="P20" s="541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98"/>
    </row>
    <row r="21" spans="1:27" ht="15.75" customHeight="1" x14ac:dyDescent="0.25">
      <c r="A21" s="25"/>
      <c r="B21" s="438" t="s">
        <v>210</v>
      </c>
      <c r="C21" s="438">
        <f>+'P&amp;G 1 Año'!O20</f>
        <v>0</v>
      </c>
      <c r="D21" s="439" t="str">
        <f t="shared" si="2"/>
        <v/>
      </c>
      <c r="E21" s="441">
        <f>+'Costes Fijos'!O32</f>
        <v>0</v>
      </c>
      <c r="F21" s="439" t="str">
        <f t="shared" si="0"/>
        <v/>
      </c>
      <c r="G21" s="440" t="str">
        <f t="shared" si="3"/>
        <v/>
      </c>
      <c r="H21" s="441">
        <f>+'Costes Fijos'!O50</f>
        <v>0</v>
      </c>
      <c r="I21" s="439" t="str">
        <f t="shared" si="1"/>
        <v/>
      </c>
      <c r="J21" s="440" t="str">
        <f t="shared" si="4"/>
        <v/>
      </c>
      <c r="K21" s="540" t="str">
        <f>IF(('Costes Fijos'!Q14)=0,"",'Costes Fijos'!Q14)</f>
        <v/>
      </c>
      <c r="L21" s="541"/>
      <c r="M21" s="541"/>
      <c r="N21" s="541"/>
      <c r="O21" s="541"/>
      <c r="P21" s="541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98"/>
    </row>
    <row r="22" spans="1:27" ht="15.75" customHeight="1" x14ac:dyDescent="0.25">
      <c r="A22" s="25"/>
      <c r="B22" s="516" t="s">
        <v>211</v>
      </c>
      <c r="C22" s="442">
        <f>'P&amp;G 1 Año'!O21</f>
        <v>0</v>
      </c>
      <c r="D22" s="443" t="str">
        <f t="shared" si="2"/>
        <v/>
      </c>
      <c r="E22" s="445">
        <f>+'Costes Fijos'!O33</f>
        <v>0</v>
      </c>
      <c r="F22" s="443" t="str">
        <f t="shared" si="0"/>
        <v/>
      </c>
      <c r="G22" s="444" t="str">
        <f t="shared" si="3"/>
        <v/>
      </c>
      <c r="H22" s="445">
        <f>+'Costes Fijos'!O51</f>
        <v>0</v>
      </c>
      <c r="I22" s="443" t="str">
        <f t="shared" si="1"/>
        <v/>
      </c>
      <c r="J22" s="444" t="str">
        <f t="shared" si="4"/>
        <v/>
      </c>
      <c r="K22" s="540" t="str">
        <f>IF(('Costes Fijos'!Q15)=0,"",'Costes Fijos'!Q15)</f>
        <v/>
      </c>
      <c r="L22" s="541"/>
      <c r="M22" s="541"/>
      <c r="N22" s="541"/>
      <c r="O22" s="541"/>
      <c r="P22" s="541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98"/>
    </row>
    <row r="23" spans="1:27" ht="15.75" customHeight="1" x14ac:dyDescent="0.25">
      <c r="A23" s="50"/>
      <c r="B23" s="111" t="s">
        <v>225</v>
      </c>
      <c r="C23" s="450">
        <f>'P&amp;G 1 Año'!O22</f>
        <v>0</v>
      </c>
      <c r="D23" s="451" t="str">
        <f t="shared" si="2"/>
        <v/>
      </c>
      <c r="E23" s="450">
        <f>SUM(E10:E22)</f>
        <v>0</v>
      </c>
      <c r="F23" s="451" t="str">
        <f>IF(E23&lt;&gt;0,E23/E$6,"")</f>
        <v/>
      </c>
      <c r="G23" s="451" t="str">
        <f>IF(C23&lt;&gt;0,(E23-C23)/C23,"")</f>
        <v/>
      </c>
      <c r="H23" s="450">
        <f>SUM(H10:H22)</f>
        <v>0</v>
      </c>
      <c r="I23" s="451" t="str">
        <f t="shared" si="1"/>
        <v/>
      </c>
      <c r="J23" s="451" t="str">
        <f>IF(E23&lt;&gt;0,(H23-E23)/E23,"")</f>
        <v/>
      </c>
      <c r="K23" s="55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198"/>
    </row>
    <row r="24" spans="1:27" ht="15.75" customHeight="1" x14ac:dyDescent="0.25">
      <c r="A24" s="50"/>
      <c r="B24" s="133" t="s">
        <v>19</v>
      </c>
      <c r="C24" s="520">
        <f>+C9-C23</f>
        <v>0</v>
      </c>
      <c r="D24" s="521" t="str">
        <f t="shared" si="2"/>
        <v/>
      </c>
      <c r="E24" s="520">
        <f>+E9-E23</f>
        <v>0</v>
      </c>
      <c r="F24" s="521" t="str">
        <f t="shared" si="0"/>
        <v/>
      </c>
      <c r="G24" s="521" t="str">
        <f>IF(C24&lt;&gt;0,(E24-C24)/C24,"")</f>
        <v/>
      </c>
      <c r="H24" s="520">
        <f>+H9-H23</f>
        <v>0</v>
      </c>
      <c r="I24" s="521" t="str">
        <f t="shared" si="1"/>
        <v/>
      </c>
      <c r="J24" s="521" t="str">
        <f t="shared" ref="J24:J26" si="5">IF(E24&lt;&gt;0,(H24-E24)/E24,"")</f>
        <v/>
      </c>
      <c r="K24" s="55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198"/>
    </row>
    <row r="25" spans="1:27" ht="15.75" customHeight="1" x14ac:dyDescent="0.25">
      <c r="A25" s="50"/>
      <c r="B25" s="151" t="s">
        <v>226</v>
      </c>
      <c r="C25" s="202">
        <f>+'Amortització comptable'!F21</f>
        <v>0</v>
      </c>
      <c r="D25" s="203" t="str">
        <f t="shared" si="2"/>
        <v/>
      </c>
      <c r="E25" s="202">
        <f>+'Amortització comptable'!H21</f>
        <v>0</v>
      </c>
      <c r="F25" s="203" t="str">
        <f t="shared" si="0"/>
        <v/>
      </c>
      <c r="G25" s="203" t="str">
        <f>IF(C25&lt;&gt;0,(E25-C25)/C25,"")</f>
        <v/>
      </c>
      <c r="H25" s="202">
        <f>+'Amortització comptable'!J21</f>
        <v>0</v>
      </c>
      <c r="I25" s="203" t="str">
        <f t="shared" si="1"/>
        <v/>
      </c>
      <c r="J25" s="203" t="str">
        <f t="shared" si="5"/>
        <v/>
      </c>
      <c r="K25" s="55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198"/>
    </row>
    <row r="26" spans="1:27" ht="15.75" customHeight="1" x14ac:dyDescent="0.25">
      <c r="A26" s="50"/>
      <c r="B26" s="522" t="s">
        <v>227</v>
      </c>
      <c r="C26" s="523">
        <f>+'P&amp;G 1 Año'!O25</f>
        <v>0</v>
      </c>
      <c r="D26" s="524" t="str">
        <f t="shared" si="2"/>
        <v/>
      </c>
      <c r="E26" s="523">
        <f>+E24-E25</f>
        <v>0</v>
      </c>
      <c r="F26" s="524" t="str">
        <f t="shared" si="0"/>
        <v/>
      </c>
      <c r="G26" s="524" t="str">
        <f>IF(C26&lt;&gt;0,(E26-C26)/C26,"")</f>
        <v/>
      </c>
      <c r="H26" s="523">
        <f>+H24-H25</f>
        <v>0</v>
      </c>
      <c r="I26" s="524" t="str">
        <f t="shared" si="1"/>
        <v/>
      </c>
      <c r="J26" s="524" t="str">
        <f t="shared" si="5"/>
        <v/>
      </c>
      <c r="K26" s="55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198"/>
    </row>
    <row r="27" spans="1:27" ht="15.75" customHeight="1" x14ac:dyDescent="0.25">
      <c r="A27" s="25"/>
      <c r="B27" s="153" t="s">
        <v>228</v>
      </c>
      <c r="C27" s="202">
        <f>'P&amp;G 1 Año'!O26</f>
        <v>0</v>
      </c>
      <c r="D27" s="203" t="str">
        <f t="shared" si="2"/>
        <v/>
      </c>
      <c r="E27" s="202">
        <f>C27*(1+G27)</f>
        <v>0</v>
      </c>
      <c r="F27" s="203" t="str">
        <f t="shared" si="0"/>
        <v/>
      </c>
      <c r="G27" s="203"/>
      <c r="H27" s="202">
        <f>E27*(1+J27)</f>
        <v>0</v>
      </c>
      <c r="I27" s="203" t="str">
        <f t="shared" si="1"/>
        <v/>
      </c>
      <c r="J27" s="203"/>
      <c r="K27" s="3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98"/>
    </row>
    <row r="28" spans="1:27" ht="15.75" customHeight="1" x14ac:dyDescent="0.25">
      <c r="A28" s="25"/>
      <c r="B28" s="154" t="s">
        <v>229</v>
      </c>
      <c r="C28" s="199">
        <f>'P&amp;G 1 Año'!O27</f>
        <v>0</v>
      </c>
      <c r="D28" s="204" t="str">
        <f>IF(C28&lt;&gt;0,C28/C$6,"")</f>
        <v/>
      </c>
      <c r="E28" s="199">
        <f>+'Amort. Préstec-1'!E11</f>
        <v>0</v>
      </c>
      <c r="F28" s="204" t="str">
        <f t="shared" si="0"/>
        <v/>
      </c>
      <c r="G28" s="204"/>
      <c r="H28" s="199">
        <f>+'Amort. Préstec-1'!G11</f>
        <v>0</v>
      </c>
      <c r="I28" s="204" t="str">
        <f t="shared" si="1"/>
        <v/>
      </c>
      <c r="J28" s="204"/>
      <c r="K28" s="3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98"/>
    </row>
    <row r="29" spans="1:27" ht="15.75" customHeight="1" x14ac:dyDescent="0.25">
      <c r="A29" s="50"/>
      <c r="B29" s="150" t="s">
        <v>230</v>
      </c>
      <c r="C29" s="200">
        <f>'P&amp;G 1 Año'!O28</f>
        <v>0</v>
      </c>
      <c r="D29" s="201"/>
      <c r="E29" s="200">
        <f>E27-E28</f>
        <v>0</v>
      </c>
      <c r="F29" s="201"/>
      <c r="G29" s="201"/>
      <c r="H29" s="200">
        <f>H27-H28</f>
        <v>0</v>
      </c>
      <c r="I29" s="201"/>
      <c r="J29" s="201"/>
      <c r="K29" s="55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198"/>
    </row>
    <row r="30" spans="1:27" ht="15.75" customHeight="1" x14ac:dyDescent="0.25">
      <c r="A30" s="50"/>
      <c r="B30" s="522" t="s">
        <v>231</v>
      </c>
      <c r="C30" s="523">
        <f>'P&amp;G 1 Año'!O29</f>
        <v>0</v>
      </c>
      <c r="D30" s="524" t="str">
        <f>IF(C30&lt;&gt;0,C30/C$6,"")</f>
        <v/>
      </c>
      <c r="E30" s="523">
        <f>E26+E29</f>
        <v>0</v>
      </c>
      <c r="F30" s="524" t="str">
        <f t="shared" si="0"/>
        <v/>
      </c>
      <c r="G30" s="524" t="str">
        <f>IF(C30&lt;&gt;0,(E30-C30)/C30,"")</f>
        <v/>
      </c>
      <c r="H30" s="523">
        <f>H26+H29</f>
        <v>0</v>
      </c>
      <c r="I30" s="524" t="str">
        <f t="shared" si="1"/>
        <v/>
      </c>
      <c r="J30" s="233" t="str">
        <f t="shared" ref="J30" si="6">IF(E30&lt;&gt;0,(H30-E30)/E30,"")</f>
        <v/>
      </c>
      <c r="K30" s="55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198"/>
    </row>
    <row r="31" spans="1:27" ht="15.75" customHeight="1" x14ac:dyDescent="0.25">
      <c r="A31" s="25"/>
      <c r="B31" s="157" t="s">
        <v>232</v>
      </c>
      <c r="C31" s="202">
        <f>'P&amp;G 1 Año'!O30</f>
        <v>0</v>
      </c>
      <c r="D31" s="203" t="str">
        <f t="shared" si="2"/>
        <v/>
      </c>
      <c r="E31" s="202">
        <f>C31*(1+G31)</f>
        <v>0</v>
      </c>
      <c r="F31" s="203" t="str">
        <f t="shared" si="0"/>
        <v/>
      </c>
      <c r="G31" s="203"/>
      <c r="H31" s="202">
        <f>E31*(1+J31)</f>
        <v>0</v>
      </c>
      <c r="I31" s="203" t="str">
        <f t="shared" si="1"/>
        <v/>
      </c>
      <c r="J31" s="203"/>
      <c r="K31" s="3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98"/>
    </row>
    <row r="32" spans="1:27" ht="18" customHeight="1" x14ac:dyDescent="0.25">
      <c r="A32" s="50"/>
      <c r="B32" s="515" t="s">
        <v>233</v>
      </c>
      <c r="C32" s="527">
        <f>'P&amp;G 1 Año'!L34</f>
        <v>0</v>
      </c>
      <c r="D32" s="528" t="str">
        <f t="shared" si="2"/>
        <v/>
      </c>
      <c r="E32" s="527">
        <f>+E30-E31</f>
        <v>0</v>
      </c>
      <c r="F32" s="528" t="str">
        <f t="shared" si="0"/>
        <v/>
      </c>
      <c r="G32" s="528" t="str">
        <f>IF(C32&lt;&gt;0,(E32-C32)/C32,"")</f>
        <v/>
      </c>
      <c r="H32" s="527">
        <f>+H30-H31</f>
        <v>0</v>
      </c>
      <c r="I32" s="528" t="str">
        <f t="shared" si="1"/>
        <v/>
      </c>
      <c r="J32" s="528" t="str">
        <f t="shared" ref="J32" si="7">IF(E32&lt;&gt;0,(H32-E32)/E32,"")</f>
        <v/>
      </c>
      <c r="K32" s="55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198"/>
    </row>
    <row r="33" spans="1:27" ht="15.75" customHeight="1" x14ac:dyDescent="0.25">
      <c r="A33" s="20"/>
      <c r="B33" s="517"/>
      <c r="C33" s="26"/>
      <c r="D33" s="26"/>
      <c r="E33" s="26"/>
      <c r="F33" s="26"/>
      <c r="G33" s="26"/>
      <c r="H33" s="26"/>
      <c r="I33" s="26"/>
      <c r="J33" s="26"/>
      <c r="K33" s="20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98"/>
    </row>
    <row r="34" spans="1:27" ht="15.75" customHeight="1" x14ac:dyDescent="0.25">
      <c r="A34" s="20"/>
      <c r="B34" s="53"/>
      <c r="C34" s="15"/>
      <c r="D34" s="20"/>
      <c r="E34" s="20"/>
      <c r="F34" s="20"/>
      <c r="G34" s="20"/>
      <c r="H34" s="20"/>
      <c r="I34" s="20"/>
      <c r="J34" s="20"/>
      <c r="K34" s="20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98"/>
    </row>
    <row r="35" spans="1:27" ht="15.75" customHeight="1" x14ac:dyDescent="0.25">
      <c r="A35" s="128"/>
      <c r="B35" s="234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98"/>
    </row>
    <row r="36" spans="1:27" ht="15.75" customHeight="1" x14ac:dyDescent="0.25">
      <c r="A36" s="128"/>
      <c r="B36" s="234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98"/>
    </row>
    <row r="37" spans="1:27" ht="15.75" customHeight="1" x14ac:dyDescent="0.25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98"/>
    </row>
    <row r="38" spans="1:27" ht="15.75" customHeight="1" x14ac:dyDescent="0.25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98"/>
    </row>
    <row r="39" spans="1:27" ht="15.75" customHeight="1" x14ac:dyDescent="0.25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98"/>
    </row>
    <row r="40" spans="1:27" ht="15.75" customHeight="1" x14ac:dyDescent="0.25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98"/>
    </row>
    <row r="41" spans="1:27" ht="15.75" customHeight="1" x14ac:dyDescent="0.2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98"/>
    </row>
    <row r="42" spans="1:27" ht="15.75" customHeight="1" x14ac:dyDescent="0.25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98"/>
    </row>
    <row r="43" spans="1:27" ht="15.75" customHeight="1" x14ac:dyDescent="0.25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98"/>
    </row>
    <row r="44" spans="1:27" ht="15.75" customHeight="1" x14ac:dyDescent="0.2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98"/>
    </row>
    <row r="45" spans="1:27" ht="15.75" customHeight="1" x14ac:dyDescent="0.25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98"/>
    </row>
    <row r="46" spans="1:27" ht="15.75" customHeight="1" x14ac:dyDescent="0.25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98"/>
    </row>
    <row r="47" spans="1:27" ht="15.75" customHeight="1" x14ac:dyDescent="0.2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98"/>
    </row>
    <row r="48" spans="1:27" ht="15.75" customHeight="1" x14ac:dyDescent="0.2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98"/>
    </row>
    <row r="49" spans="1:27" ht="15.75" customHeight="1" x14ac:dyDescent="0.2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98"/>
    </row>
    <row r="50" spans="1:27" ht="15.75" customHeight="1" x14ac:dyDescent="0.2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98"/>
    </row>
    <row r="51" spans="1:27" ht="15.75" customHeight="1" x14ac:dyDescent="0.25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98"/>
    </row>
    <row r="52" spans="1:27" ht="15.75" customHeight="1" x14ac:dyDescent="0.2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98"/>
    </row>
    <row r="53" spans="1:27" ht="15.75" customHeight="1" x14ac:dyDescent="0.2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98"/>
    </row>
    <row r="54" spans="1:27" ht="15.75" customHeight="1" x14ac:dyDescent="0.25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98"/>
    </row>
    <row r="55" spans="1:27" ht="15.75" customHeight="1" x14ac:dyDescent="0.25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98"/>
    </row>
    <row r="56" spans="1:27" ht="15.75" customHeight="1" x14ac:dyDescent="0.25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98"/>
    </row>
    <row r="57" spans="1:27" ht="15.75" customHeight="1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98"/>
    </row>
    <row r="58" spans="1:27" ht="15.75" customHeight="1" x14ac:dyDescent="0.25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98"/>
    </row>
    <row r="59" spans="1:27" ht="15.75" customHeight="1" x14ac:dyDescent="0.2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98"/>
    </row>
    <row r="60" spans="1:27" ht="15.75" customHeight="1" x14ac:dyDescent="0.25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98"/>
    </row>
    <row r="61" spans="1:27" ht="15.75" customHeight="1" x14ac:dyDescent="0.25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98"/>
    </row>
    <row r="62" spans="1:27" ht="15.75" hidden="1" customHeight="1" x14ac:dyDescent="0.25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98"/>
    </row>
    <row r="63" spans="1:27" ht="15.75" hidden="1" customHeight="1" x14ac:dyDescent="0.25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98"/>
    </row>
    <row r="64" spans="1:27" ht="15.75" hidden="1" customHeight="1" x14ac:dyDescent="0.2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98"/>
    </row>
    <row r="65" spans="1:27" ht="15.75" hidden="1" customHeight="1" x14ac:dyDescent="0.25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98"/>
    </row>
    <row r="66" spans="1:27" ht="15.75" hidden="1" customHeight="1" x14ac:dyDescent="0.25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98"/>
    </row>
    <row r="67" spans="1:27" ht="15.75" hidden="1" customHeight="1" x14ac:dyDescent="0.25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98"/>
    </row>
    <row r="68" spans="1:27" ht="15.75" hidden="1" customHeight="1" x14ac:dyDescent="0.25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98"/>
    </row>
    <row r="69" spans="1:27" ht="15.75" hidden="1" customHeight="1" x14ac:dyDescent="0.2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98"/>
    </row>
    <row r="70" spans="1:27" ht="15.75" hidden="1" customHeight="1" x14ac:dyDescent="0.25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98"/>
    </row>
    <row r="71" spans="1:27" ht="15.75" hidden="1" customHeight="1" x14ac:dyDescent="0.25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98"/>
    </row>
    <row r="72" spans="1:27" ht="15.75" hidden="1" customHeight="1" x14ac:dyDescent="0.25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98"/>
    </row>
    <row r="73" spans="1:27" ht="15.75" hidden="1" customHeight="1" x14ac:dyDescent="0.25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98"/>
    </row>
    <row r="74" spans="1:27" ht="15.75" hidden="1" customHeight="1" x14ac:dyDescent="0.25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98"/>
    </row>
    <row r="75" spans="1:27" ht="15.75" hidden="1" customHeight="1" x14ac:dyDescent="0.25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98"/>
    </row>
    <row r="76" spans="1:27" ht="15.75" hidden="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7" ht="15.75" hidden="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7" ht="15.75" hidden="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7" ht="15.75" hidden="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7" ht="15.75" hidden="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hidden="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hidden="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hidden="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hidden="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hidden="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hidden="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hidden="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hidden="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hidden="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hidden="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hidden="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hidden="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hidden="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hidden="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hidden="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hidden="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hidden="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hidden="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hidden="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hidden="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hidden="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hidden="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hidden="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hidden="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hidden="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hidden="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hidden="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hidden="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hidden="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hidden="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hidden="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hidden="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hidden="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hidden="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hidden="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hidden="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hidden="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hidden="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hidden="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hidden="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hidden="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hidden="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hidden="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hidden="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hidden="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hidden="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hidden="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hidden="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hidden="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hidden="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hidden="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hidden="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hidden="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hidden="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hidden="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hidden="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hidden="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hidden="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hidden="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hidden="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hidden="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hidden="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hidden="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hidden="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hidden="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hidden="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hidden="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hidden="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hidden="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hidden="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hidden="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hidden="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hidden="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hidden="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hidden="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hidden="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hidden="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hidden="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hidden="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hidden="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hidden="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hidden="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hidden="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hidden="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hidden="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hidden="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hidden="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hidden="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hidden="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hidden="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hidden="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hidden="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hidden="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hidden="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hidden="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hidden="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hidden="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hidden="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hidden="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hidden="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hidden="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hidden="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hidden="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hidden="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hidden="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hidden="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hidden="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hidden="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hidden="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hidden="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hidden="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hidden="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hidden="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hidden="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hidden="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hidden="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hidden="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hidden="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hidden="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hidden="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hidden="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hidden="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hidden="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hidden="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hidden="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hidden="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hidden="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hidden="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hidden="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hidden="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hidden="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hidden="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hidden="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hidden="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hidden="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hidden="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hidden="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hidden="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hidden="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hidden="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hidden="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hidden="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hidden="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hidden="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hidden="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hidden="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hidden="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hidden="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hidden="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hidden="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hidden="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hidden="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hidden="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hidden="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hidden="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hidden="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hidden="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hidden="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hidden="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hidden="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hidden="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hidden="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hidden="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hidden="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hidden="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hidden="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hidden="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hidden="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hidden="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hidden="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hidden="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hidden="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hidden="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hidden="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hidden="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hidden="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hidden="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hidden="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hidden="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hidden="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hidden="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hidden="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hidden="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hidden="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hidden="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hidden="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hidden="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hidden="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hidden="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hidden="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hidden="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hidden="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hidden="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hidden="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hidden="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hidden="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hidden="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hidden="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hidden="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hidden="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hidden="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hidden="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hidden="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hidden="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hidden="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hidden="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hidden="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hidden="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hidden="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hidden="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hidden="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hidden="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hidden="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hidden="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hidden="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hidden="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hidden="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hidden="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hidden="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hidden="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hidden="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hidden="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hidden="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hidden="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hidden="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hidden="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hidden="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hidden="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hidden="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hidden="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hidden="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hidden="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hidden="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hidden="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hidden="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hidden="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hidden="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hidden="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hidden="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hidden="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hidden="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hidden="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hidden="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hidden="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hidden="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hidden="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hidden="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hidden="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hidden="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hidden="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hidden="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hidden="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hidden="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hidden="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hidden="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hidden="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hidden="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hidden="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hidden="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hidden="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hidden="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hidden="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hidden="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hidden="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hidden="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hidden="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hidden="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hidden="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hidden="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hidden="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hidden="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hidden="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hidden="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hidden="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hidden="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hidden="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hidden="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hidden="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hidden="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hidden="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hidden="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hidden="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hidden="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hidden="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hidden="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hidden="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hidden="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hidden="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hidden="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hidden="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hidden="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hidden="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hidden="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hidden="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hidden="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hidden="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hidden="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hidden="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hidden="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hidden="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hidden="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hidden="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hidden="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hidden="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hidden="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hidden="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hidden="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hidden="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hidden="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hidden="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hidden="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hidden="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hidden="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hidden="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hidden="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hidden="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hidden="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hidden="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hidden="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hidden="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hidden="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hidden="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hidden="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hidden="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hidden="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hidden="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hidden="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hidden="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hidden="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hidden="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hidden="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hidden="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hidden="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hidden="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hidden="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hidden="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hidden="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hidden="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hidden="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hidden="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hidden="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hidden="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hidden="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hidden="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hidden="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hidden="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hidden="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hidden="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hidden="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hidden="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hidden="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hidden="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hidden="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hidden="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hidden="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hidden="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hidden="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hidden="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hidden="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hidden="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hidden="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hidden="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hidden="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hidden="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hidden="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hidden="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hidden="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hidden="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hidden="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hidden="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hidden="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hidden="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hidden="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hidden="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hidden="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hidden="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hidden="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hidden="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hidden="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hidden="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hidden="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hidden="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hidden="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hidden="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hidden="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hidden="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hidden="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hidden="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hidden="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hidden="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hidden="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hidden="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hidden="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hidden="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hidden="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hidden="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hidden="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hidden="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hidden="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hidden="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hidden="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hidden="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hidden="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hidden="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hidden="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hidden="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hidden="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hidden="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hidden="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hidden="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hidden="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hidden="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hidden="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hidden="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hidden="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hidden="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hidden="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hidden="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hidden="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hidden="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hidden="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hidden="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hidden="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hidden="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hidden="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hidden="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hidden="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hidden="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hidden="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hidden="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hidden="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hidden="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hidden="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hidden="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hidden="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hidden="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hidden="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hidden="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hidden="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hidden="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hidden="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hidden="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hidden="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hidden="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hidden="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hidden="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hidden="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hidden="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hidden="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hidden="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hidden="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hidden="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hidden="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hidden="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hidden="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hidden="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hidden="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hidden="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hidden="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hidden="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hidden="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hidden="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hidden="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hidden="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hidden="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hidden="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hidden="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hidden="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hidden="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hidden="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hidden="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hidden="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hidden="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hidden="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hidden="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hidden="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hidden="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hidden="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hidden="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hidden="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hidden="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hidden="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hidden="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hidden="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hidden="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hidden="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hidden="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hidden="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hidden="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hidden="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hidden="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hidden="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hidden="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hidden="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hidden="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hidden="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hidden="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hidden="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hidden="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hidden="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hidden="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hidden="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hidden="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hidden="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hidden="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hidden="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hidden="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hidden="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hidden="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hidden="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hidden="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hidden="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hidden="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hidden="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hidden="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hidden="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hidden="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hidden="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hidden="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hidden="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hidden="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hidden="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hidden="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hidden="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hidden="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hidden="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hidden="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hidden="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hidden="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hidden="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hidden="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hidden="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hidden="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hidden="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hidden="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hidden="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hidden="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hidden="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hidden="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hidden="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hidden="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hidden="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hidden="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hidden="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hidden="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hidden="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hidden="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hidden="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hidden="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hidden="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hidden="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hidden="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hidden="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hidden="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hidden="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hidden="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hidden="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hidden="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hidden="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hidden="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hidden="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hidden="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hidden="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hidden="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hidden="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hidden="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hidden="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hidden="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hidden="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hidden="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hidden="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hidden="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hidden="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hidden="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hidden="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hidden="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hidden="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hidden="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hidden="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hidden="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hidden="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hidden="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hidden="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hidden="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hidden="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hidden="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hidden="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hidden="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hidden="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hidden="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hidden="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hidden="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hidden="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hidden="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hidden="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hidden="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hidden="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hidden="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hidden="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hidden="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hidden="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hidden="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hidden="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hidden="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hidden="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hidden="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hidden="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hidden="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hidden="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hidden="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hidden="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hidden="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hidden="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hidden="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hidden="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hidden="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hidden="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hidden="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hidden="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hidden="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hidden="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hidden="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hidden="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hidden="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hidden="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hidden="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hidden="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hidden="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hidden="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hidden="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hidden="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hidden="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hidden="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hidden="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hidden="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hidden="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hidden="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hidden="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hidden="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hidden="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hidden="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hidden="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hidden="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hidden="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hidden="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hidden="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hidden="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hidden="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hidden="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hidden="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hidden="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hidden="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hidden="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hidden="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hidden="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hidden="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hidden="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hidden="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hidden="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hidden="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hidden="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hidden="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hidden="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hidden="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hidden="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hidden="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hidden="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hidden="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hidden="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hidden="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hidden="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hidden="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hidden="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hidden="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hidden="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hidden="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hidden="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hidden="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hidden="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hidden="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hidden="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hidden="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hidden="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hidden="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hidden="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hidden="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hidden="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hidden="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hidden="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hidden="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hidden="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hidden="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hidden="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hidden="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hidden="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hidden="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hidden="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hidden="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hidden="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hidden="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hidden="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hidden="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hidden="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hidden="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hidden="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hidden="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hidden="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hidden="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hidden="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hidden="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hidden="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hidden="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hidden="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hidden="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hidden="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hidden="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hidden="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hidden="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hidden="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hidden="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hidden="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hidden="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hidden="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hidden="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hidden="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hidden="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hidden="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hidden="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hidden="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hidden="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hidden="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hidden="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hidden="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hidden="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hidden="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hidden="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hidden="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hidden="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hidden="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hidden="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hidden="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hidden="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hidden="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hidden="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hidden="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hidden="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hidden="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hidden="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hidden="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hidden="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hidden="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hidden="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hidden="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hidden="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hidden="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hidden="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hidden="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hidden="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hidden="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hidden="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hidden="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hidden="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hidden="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hidden="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hidden="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hidden="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hidden="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hidden="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hidden="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hidden="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hidden="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hidden="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hidden="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hidden="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hidden="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hidden="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hidden="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hidden="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hidden="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hidden="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hidden="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hidden="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hidden="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hidden="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hidden="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hidden="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hidden="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hidden="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hidden="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hidden="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hidden="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hidden="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hidden="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hidden="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hidden="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hidden="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hidden="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hidden="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hidden="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hidden="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hidden="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hidden="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hidden="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hidden="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hidden="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hidden="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hidden="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hidden="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hidden="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hidden="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hidden="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hidden="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hidden="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hidden="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hidden="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hidden="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hidden="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hidden="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hidden="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hidden="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hidden="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hidden="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" customHeight="1" x14ac:dyDescent="0.25"/>
  </sheetData>
  <mergeCells count="2">
    <mergeCell ref="B1:G1"/>
    <mergeCell ref="H1:L1"/>
  </mergeCells>
  <pageMargins left="0.7" right="0.7" top="0.75" bottom="0.75" header="0" footer="0"/>
  <pageSetup orientation="landscape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87"/>
  <sheetViews>
    <sheetView topLeftCell="A7" zoomScaleNormal="100" workbookViewId="0">
      <selection activeCell="L44" sqref="L44"/>
    </sheetView>
  </sheetViews>
  <sheetFormatPr baseColWidth="10" defaultColWidth="0" defaultRowHeight="15" customHeight="1" zeroHeight="1" x14ac:dyDescent="0.25"/>
  <cols>
    <col min="1" max="1" width="6" customWidth="1"/>
    <col min="2" max="2" width="32.625" customWidth="1"/>
    <col min="3" max="3" width="9.25" customWidth="1"/>
    <col min="4" max="4" width="10.875" customWidth="1"/>
    <col min="5" max="5" width="8.375" customWidth="1"/>
    <col min="6" max="9" width="8.625" customWidth="1"/>
    <col min="10" max="10" width="12.25" customWidth="1"/>
    <col min="11" max="11" width="9.25" customWidth="1"/>
    <col min="12" max="13" width="9" customWidth="1"/>
    <col min="14" max="14" width="9.25" customWidth="1"/>
    <col min="15" max="15" width="8.75" customWidth="1"/>
    <col min="16" max="17" width="11" customWidth="1"/>
    <col min="18" max="21" width="10" customWidth="1"/>
    <col min="22" max="26" width="10" hidden="1" customWidth="1"/>
    <col min="27" max="39" width="0" hidden="1" customWidth="1"/>
    <col min="40" max="16384" width="11.25" hidden="1"/>
  </cols>
  <sheetData>
    <row r="1" spans="1:39" ht="51" customHeight="1" x14ac:dyDescent="0.25">
      <c r="A1" s="75"/>
      <c r="B1" s="595" t="s">
        <v>248</v>
      </c>
      <c r="C1" s="595"/>
      <c r="D1" s="595"/>
      <c r="E1" s="595"/>
      <c r="F1" s="595" t="s">
        <v>69</v>
      </c>
      <c r="G1" s="595" t="str">
        <f>+'Datos Basicos'!B7</f>
        <v>Año1</v>
      </c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211"/>
      <c r="S1" s="211"/>
      <c r="T1" s="211"/>
      <c r="U1" s="211"/>
      <c r="V1" s="211"/>
      <c r="W1" s="211"/>
      <c r="X1" s="211"/>
      <c r="Y1" s="211"/>
      <c r="Z1" s="211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</row>
    <row r="2" spans="1:39" ht="23.25" customHeight="1" x14ac:dyDescent="0.25">
      <c r="A2" s="75"/>
      <c r="B2" s="470" t="s">
        <v>249</v>
      </c>
      <c r="C2" s="17"/>
      <c r="D2" s="76"/>
      <c r="E2" s="76"/>
      <c r="F2" s="77"/>
      <c r="G2" s="76"/>
      <c r="H2" s="76"/>
      <c r="I2" s="75"/>
      <c r="J2" s="345" t="s">
        <v>250</v>
      </c>
      <c r="K2" s="346">
        <f>+'Datos Basicos'!B13</f>
        <v>0.21</v>
      </c>
      <c r="L2" s="17"/>
      <c r="M2" s="75"/>
      <c r="N2" s="75"/>
      <c r="O2" s="17"/>
      <c r="P2" s="75"/>
      <c r="Q2" s="75"/>
      <c r="R2" s="211"/>
      <c r="S2" s="211"/>
      <c r="T2" s="211"/>
      <c r="U2" s="211"/>
      <c r="V2" s="211"/>
      <c r="W2" s="211"/>
      <c r="X2" s="211"/>
      <c r="Y2" s="211"/>
      <c r="Z2" s="211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</row>
    <row r="3" spans="1:39" ht="13.5" customHeight="1" x14ac:dyDescent="0.25">
      <c r="A3" s="75"/>
      <c r="B3" s="80"/>
      <c r="C3" s="75"/>
      <c r="D3" s="76"/>
      <c r="E3" s="76"/>
      <c r="F3" s="77"/>
      <c r="G3" s="76"/>
      <c r="H3" s="76"/>
      <c r="I3" s="75"/>
      <c r="J3" s="347" t="s">
        <v>251</v>
      </c>
      <c r="K3" s="348">
        <f>+'Datos Basicos'!B15</f>
        <v>0.21</v>
      </c>
      <c r="L3" s="75"/>
      <c r="M3" s="75"/>
      <c r="N3" s="75"/>
      <c r="O3" s="17"/>
      <c r="P3" s="75"/>
      <c r="Q3" s="75"/>
      <c r="R3" s="211"/>
      <c r="S3" s="211"/>
      <c r="T3" s="211"/>
      <c r="U3" s="211"/>
      <c r="V3" s="211"/>
      <c r="W3" s="211"/>
      <c r="X3" s="211"/>
      <c r="Y3" s="211"/>
      <c r="Z3" s="211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39" ht="12.75" customHeight="1" x14ac:dyDescent="0.25">
      <c r="A4" s="75"/>
      <c r="B4" s="81"/>
      <c r="C4" s="75"/>
      <c r="D4" s="82"/>
      <c r="E4" s="77"/>
      <c r="F4" s="77"/>
      <c r="G4" s="76"/>
      <c r="H4" s="76"/>
      <c r="I4" s="75"/>
      <c r="J4" s="78"/>
      <c r="K4" s="79"/>
      <c r="L4" s="75"/>
      <c r="M4" s="75"/>
      <c r="N4" s="75"/>
      <c r="O4" s="17"/>
      <c r="P4" s="75"/>
      <c r="Q4" s="75"/>
      <c r="R4" s="211"/>
      <c r="S4" s="211"/>
      <c r="T4" s="211"/>
      <c r="U4" s="211"/>
      <c r="V4" s="211"/>
      <c r="W4" s="211"/>
      <c r="X4" s="211"/>
      <c r="Y4" s="211"/>
      <c r="Z4" s="211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</row>
    <row r="5" spans="1:39" s="14" customFormat="1" ht="20.25" customHeight="1" x14ac:dyDescent="0.25">
      <c r="A5" s="83"/>
      <c r="B5" s="138" t="s">
        <v>252</v>
      </c>
      <c r="C5" s="139" t="str">
        <f>'P&amp;G 1 Año'!C4</f>
        <v>Mes 1</v>
      </c>
      <c r="D5" s="139" t="str">
        <f>'P&amp;G 1 Año'!D4</f>
        <v>Mes 2</v>
      </c>
      <c r="E5" s="139" t="str">
        <f>'P&amp;G 1 Año'!E4</f>
        <v>Mes 3</v>
      </c>
      <c r="F5" s="139" t="str">
        <f>'P&amp;G 1 Año'!F4</f>
        <v>Mes 4</v>
      </c>
      <c r="G5" s="139" t="str">
        <f>'P&amp;G 1 Año'!G4</f>
        <v>Mes 5</v>
      </c>
      <c r="H5" s="139" t="str">
        <f>'P&amp;G 1 Año'!H4</f>
        <v>Mes 6</v>
      </c>
      <c r="I5" s="139" t="str">
        <f>'P&amp;G 1 Año'!I4</f>
        <v>Mes 7</v>
      </c>
      <c r="J5" s="139" t="str">
        <f>'P&amp;G 1 Año'!J4</f>
        <v>Mes 8</v>
      </c>
      <c r="K5" s="139" t="str">
        <f>'P&amp;G 1 Año'!K4</f>
        <v>Mes 9</v>
      </c>
      <c r="L5" s="139" t="str">
        <f>'P&amp;G 1 Año'!L4</f>
        <v>Mes 10</v>
      </c>
      <c r="M5" s="139" t="str">
        <f>'P&amp;G 1 Año'!M4</f>
        <v>Mes 11</v>
      </c>
      <c r="N5" s="139" t="str">
        <f>'P&amp;G 1 Año'!N4</f>
        <v>Mes 12</v>
      </c>
      <c r="O5" s="139" t="str">
        <f>+G1</f>
        <v>Año1</v>
      </c>
      <c r="P5" s="139" t="s">
        <v>73</v>
      </c>
      <c r="Q5" s="139" t="s">
        <v>74</v>
      </c>
      <c r="R5" s="230"/>
      <c r="S5" s="230"/>
      <c r="T5" s="230"/>
      <c r="U5" s="230"/>
      <c r="V5" s="230"/>
      <c r="W5" s="230"/>
      <c r="X5" s="230"/>
      <c r="Y5" s="230"/>
      <c r="Z5" s="230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</row>
    <row r="6" spans="1:39" ht="15.75" customHeight="1" x14ac:dyDescent="0.25">
      <c r="A6" s="17"/>
      <c r="B6" s="140" t="s">
        <v>70</v>
      </c>
      <c r="C6" s="141">
        <f>'Plan Inversion'!C40</f>
        <v>0</v>
      </c>
      <c r="D6" s="141">
        <f t="shared" ref="D6:N6" si="0">C32</f>
        <v>0</v>
      </c>
      <c r="E6" s="141">
        <f t="shared" si="0"/>
        <v>0</v>
      </c>
      <c r="F6" s="141">
        <f t="shared" si="0"/>
        <v>0</v>
      </c>
      <c r="G6" s="141">
        <f t="shared" si="0"/>
        <v>0</v>
      </c>
      <c r="H6" s="141">
        <f t="shared" si="0"/>
        <v>0</v>
      </c>
      <c r="I6" s="141">
        <f t="shared" si="0"/>
        <v>0</v>
      </c>
      <c r="J6" s="141">
        <f t="shared" si="0"/>
        <v>0</v>
      </c>
      <c r="K6" s="141">
        <f t="shared" si="0"/>
        <v>0</v>
      </c>
      <c r="L6" s="141">
        <f t="shared" si="0"/>
        <v>0</v>
      </c>
      <c r="M6" s="141">
        <f t="shared" si="0"/>
        <v>0</v>
      </c>
      <c r="N6" s="141">
        <f t="shared" si="0"/>
        <v>0</v>
      </c>
      <c r="O6" s="141"/>
      <c r="P6" s="141"/>
      <c r="Q6" s="141"/>
      <c r="R6" s="228"/>
      <c r="S6" s="228"/>
      <c r="T6" s="228"/>
      <c r="U6" s="228"/>
      <c r="V6" s="228"/>
      <c r="W6" s="228"/>
      <c r="X6" s="228"/>
      <c r="Y6" s="228"/>
      <c r="Z6" s="22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</row>
    <row r="7" spans="1:39" ht="15.75" customHeight="1" x14ac:dyDescent="0.25">
      <c r="A7" s="75"/>
      <c r="B7" s="262" t="s">
        <v>253</v>
      </c>
      <c r="C7" s="263">
        <f>+'Pronostico Ventas'!D11</f>
        <v>0</v>
      </c>
      <c r="D7" s="263">
        <f>+'Pronostico Ventas'!E11</f>
        <v>0</v>
      </c>
      <c r="E7" s="263">
        <f>+'Pronostico Ventas'!F11</f>
        <v>0</v>
      </c>
      <c r="F7" s="263">
        <f>+'Pronostico Ventas'!G11</f>
        <v>0</v>
      </c>
      <c r="G7" s="263">
        <f>+'Pronostico Ventas'!H11</f>
        <v>0</v>
      </c>
      <c r="H7" s="263">
        <f>+'Pronostico Ventas'!I11</f>
        <v>0</v>
      </c>
      <c r="I7" s="263">
        <f>+'Pronostico Ventas'!J11</f>
        <v>0</v>
      </c>
      <c r="J7" s="263">
        <f>+'Pronostico Ventas'!K11</f>
        <v>0</v>
      </c>
      <c r="K7" s="263">
        <f>+'Pronostico Ventas'!L11</f>
        <v>0</v>
      </c>
      <c r="L7" s="263">
        <f>+'Pronostico Ventas'!M11</f>
        <v>0</v>
      </c>
      <c r="M7" s="263">
        <f>+'Pronostico Ventas'!N11</f>
        <v>0</v>
      </c>
      <c r="N7" s="263">
        <f>+'Pronostico Ventas'!O11</f>
        <v>0</v>
      </c>
      <c r="O7" s="264">
        <f t="shared" ref="O7:O25" si="1">SUM(C7:N7)</f>
        <v>0</v>
      </c>
      <c r="P7" s="264">
        <f>+'P&amp;G 3 Años'!E6</f>
        <v>0</v>
      </c>
      <c r="Q7" s="264">
        <f>+'P&amp;G 3 Años'!H6</f>
        <v>0</v>
      </c>
      <c r="R7" s="211"/>
      <c r="S7" s="211"/>
      <c r="T7" s="211"/>
      <c r="U7" s="211"/>
      <c r="V7" s="211"/>
      <c r="W7" s="211"/>
      <c r="X7" s="211"/>
      <c r="Y7" s="211"/>
      <c r="Z7" s="211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</row>
    <row r="8" spans="1:39" ht="15.75" customHeight="1" x14ac:dyDescent="0.25">
      <c r="A8" s="75"/>
      <c r="B8" s="262" t="s">
        <v>254</v>
      </c>
      <c r="C8" s="263">
        <f>('Pronostico Ventas'!D11)*$K$2</f>
        <v>0</v>
      </c>
      <c r="D8" s="263">
        <f>('Pronostico Ventas'!E11)*$K$2</f>
        <v>0</v>
      </c>
      <c r="E8" s="263">
        <f>('Pronostico Ventas'!F11)*$K$2</f>
        <v>0</v>
      </c>
      <c r="F8" s="263">
        <f>('Pronostico Ventas'!G11)*$K$2</f>
        <v>0</v>
      </c>
      <c r="G8" s="263">
        <f>('Pronostico Ventas'!H11)*$K$2</f>
        <v>0</v>
      </c>
      <c r="H8" s="263">
        <f>('Pronostico Ventas'!I11)*$K$2</f>
        <v>0</v>
      </c>
      <c r="I8" s="263">
        <f>('Pronostico Ventas'!J11)*$K$2</f>
        <v>0</v>
      </c>
      <c r="J8" s="263">
        <f>('Pronostico Ventas'!K11)*$K$2</f>
        <v>0</v>
      </c>
      <c r="K8" s="263">
        <f>('Pronostico Ventas'!L11)*$K$2</f>
        <v>0</v>
      </c>
      <c r="L8" s="263">
        <f>('Pronostico Ventas'!M11)*$K$2</f>
        <v>0</v>
      </c>
      <c r="M8" s="263">
        <f>('Pronostico Ventas'!N11)*$K$2</f>
        <v>0</v>
      </c>
      <c r="N8" s="263">
        <f>('Pronostico Ventas'!O11)*$K$2</f>
        <v>0</v>
      </c>
      <c r="O8" s="264">
        <f>SUM(C8:N8)</f>
        <v>0</v>
      </c>
      <c r="P8" s="264">
        <f>+P7*$K$2</f>
        <v>0</v>
      </c>
      <c r="Q8" s="264">
        <f>+Q7*$K$2</f>
        <v>0</v>
      </c>
      <c r="R8" s="211"/>
      <c r="S8" s="211"/>
      <c r="T8" s="211"/>
      <c r="U8" s="211"/>
      <c r="V8" s="211"/>
      <c r="W8" s="211"/>
      <c r="X8" s="211"/>
      <c r="Y8" s="211"/>
      <c r="Z8" s="211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</row>
    <row r="9" spans="1:39" ht="15.75" customHeight="1" x14ac:dyDescent="0.25">
      <c r="A9" s="17"/>
      <c r="B9" s="142" t="s">
        <v>260</v>
      </c>
      <c r="C9" s="143">
        <f t="shared" ref="C9:N9" si="2">SUM(C7:C8)</f>
        <v>0</v>
      </c>
      <c r="D9" s="143">
        <f t="shared" si="2"/>
        <v>0</v>
      </c>
      <c r="E9" s="143">
        <f t="shared" si="2"/>
        <v>0</v>
      </c>
      <c r="F9" s="143">
        <f t="shared" si="2"/>
        <v>0</v>
      </c>
      <c r="G9" s="143">
        <f t="shared" si="2"/>
        <v>0</v>
      </c>
      <c r="H9" s="143">
        <f t="shared" si="2"/>
        <v>0</v>
      </c>
      <c r="I9" s="143">
        <f t="shared" si="2"/>
        <v>0</v>
      </c>
      <c r="J9" s="143">
        <f t="shared" si="2"/>
        <v>0</v>
      </c>
      <c r="K9" s="143">
        <f t="shared" si="2"/>
        <v>0</v>
      </c>
      <c r="L9" s="143">
        <f t="shared" si="2"/>
        <v>0</v>
      </c>
      <c r="M9" s="143">
        <f t="shared" si="2"/>
        <v>0</v>
      </c>
      <c r="N9" s="143">
        <f t="shared" si="2"/>
        <v>0</v>
      </c>
      <c r="O9" s="143">
        <f>SUM(C9:N9)</f>
        <v>0</v>
      </c>
      <c r="P9" s="143">
        <f>SUM(P7:P8)</f>
        <v>0</v>
      </c>
      <c r="Q9" s="143">
        <f>SUM(Q7:Q8)</f>
        <v>0</v>
      </c>
      <c r="R9" s="228"/>
      <c r="S9" s="228"/>
      <c r="T9" s="228"/>
      <c r="U9" s="228"/>
      <c r="V9" s="228"/>
      <c r="W9" s="228"/>
      <c r="X9" s="228"/>
      <c r="Y9" s="228"/>
      <c r="Z9" s="22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</row>
    <row r="10" spans="1:39" ht="15.75" customHeight="1" x14ac:dyDescent="0.25">
      <c r="A10" s="75"/>
      <c r="B10" s="262" t="s">
        <v>256</v>
      </c>
      <c r="C10" s="263">
        <f>'Pronostico Ventas'!D23</f>
        <v>0</v>
      </c>
      <c r="D10" s="263">
        <f>'Pronostico Ventas'!E23</f>
        <v>0</v>
      </c>
      <c r="E10" s="263">
        <f>'Pronostico Ventas'!F23</f>
        <v>0</v>
      </c>
      <c r="F10" s="263">
        <f>'Pronostico Ventas'!G23</f>
        <v>0</v>
      </c>
      <c r="G10" s="263">
        <f>'Pronostico Ventas'!H23</f>
        <v>0</v>
      </c>
      <c r="H10" s="263">
        <f>'Pronostico Ventas'!I23</f>
        <v>0</v>
      </c>
      <c r="I10" s="263">
        <f>'Pronostico Ventas'!J23</f>
        <v>0</v>
      </c>
      <c r="J10" s="263">
        <f>'Pronostico Ventas'!K23</f>
        <v>0</v>
      </c>
      <c r="K10" s="263">
        <f>'Pronostico Ventas'!L23</f>
        <v>0</v>
      </c>
      <c r="L10" s="263">
        <f>'Pronostico Ventas'!M23</f>
        <v>0</v>
      </c>
      <c r="M10" s="263">
        <f>'Pronostico Ventas'!N23</f>
        <v>0</v>
      </c>
      <c r="N10" s="263">
        <f>'Pronostico Ventas'!O23</f>
        <v>0</v>
      </c>
      <c r="O10" s="264">
        <f>SUM(C10:N10)</f>
        <v>0</v>
      </c>
      <c r="P10" s="264">
        <f>+'P&amp;G 3 Años'!E7</f>
        <v>0</v>
      </c>
      <c r="Q10" s="264">
        <f>+'P&amp;G 3 Años'!H7</f>
        <v>0</v>
      </c>
      <c r="R10" s="211"/>
      <c r="S10" s="211"/>
      <c r="T10" s="211"/>
      <c r="U10" s="211"/>
      <c r="V10" s="211"/>
      <c r="W10" s="211"/>
      <c r="X10" s="211"/>
      <c r="Y10" s="211"/>
      <c r="Z10" s="211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</row>
    <row r="11" spans="1:39" ht="15.75" customHeight="1" x14ac:dyDescent="0.25">
      <c r="A11" s="75"/>
      <c r="B11" s="262" t="s">
        <v>200</v>
      </c>
      <c r="C11" s="263">
        <f>'P&amp;G 1 Año'!C9+'P&amp;G 1 Año'!C7</f>
        <v>0</v>
      </c>
      <c r="D11" s="263">
        <f>'P&amp;G 1 Año'!D9+'P&amp;G 1 Año'!D7</f>
        <v>0</v>
      </c>
      <c r="E11" s="263">
        <f>'P&amp;G 1 Año'!E9+'P&amp;G 1 Año'!E7</f>
        <v>0</v>
      </c>
      <c r="F11" s="263">
        <f>'P&amp;G 1 Año'!F9+'P&amp;G 1 Año'!F7</f>
        <v>0</v>
      </c>
      <c r="G11" s="263">
        <f>'P&amp;G 1 Año'!G9+'P&amp;G 1 Año'!G7</f>
        <v>0</v>
      </c>
      <c r="H11" s="263">
        <f>'P&amp;G 1 Año'!H9+'P&amp;G 1 Año'!H7</f>
        <v>0</v>
      </c>
      <c r="I11" s="263">
        <f>'P&amp;G 1 Año'!I9+'P&amp;G 1 Año'!I7</f>
        <v>0</v>
      </c>
      <c r="J11" s="263">
        <f>'P&amp;G 1 Año'!J9+'P&amp;G 1 Año'!J7</f>
        <v>0</v>
      </c>
      <c r="K11" s="263">
        <f>'P&amp;G 1 Año'!K9+'P&amp;G 1 Año'!K7</f>
        <v>0</v>
      </c>
      <c r="L11" s="263">
        <f>'P&amp;G 1 Año'!L9+'P&amp;G 1 Año'!L7</f>
        <v>0</v>
      </c>
      <c r="M11" s="263">
        <f>'P&amp;G 1 Año'!M9+'P&amp;G 1 Año'!M7</f>
        <v>0</v>
      </c>
      <c r="N11" s="263">
        <f>'P&amp;G 1 Año'!N9+'P&amp;G 1 Año'!N7</f>
        <v>0</v>
      </c>
      <c r="O11" s="264">
        <f t="shared" si="1"/>
        <v>0</v>
      </c>
      <c r="P11" s="264">
        <f>+'P&amp;G 3 Años'!E10</f>
        <v>0</v>
      </c>
      <c r="Q11" s="264">
        <f>+'P&amp;G 3 Años'!H10</f>
        <v>0</v>
      </c>
      <c r="R11" s="211"/>
      <c r="S11" s="211"/>
      <c r="T11" s="211"/>
      <c r="U11" s="211"/>
      <c r="V11" s="211"/>
      <c r="W11" s="211"/>
      <c r="X11" s="211"/>
      <c r="Y11" s="211"/>
      <c r="Z11" s="211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</row>
    <row r="12" spans="1:39" ht="15.75" customHeight="1" x14ac:dyDescent="0.25">
      <c r="A12" s="75"/>
      <c r="B12" s="262" t="s">
        <v>201</v>
      </c>
      <c r="C12" s="263">
        <f>'P&amp;G 1 Año'!C10</f>
        <v>0</v>
      </c>
      <c r="D12" s="263">
        <f>'P&amp;G 1 Año'!D10</f>
        <v>0</v>
      </c>
      <c r="E12" s="263">
        <f>'P&amp;G 1 Año'!E10</f>
        <v>0</v>
      </c>
      <c r="F12" s="263">
        <f>'P&amp;G 1 Año'!F10</f>
        <v>0</v>
      </c>
      <c r="G12" s="263">
        <f>'P&amp;G 1 Año'!G10</f>
        <v>0</v>
      </c>
      <c r="H12" s="263">
        <f>'P&amp;G 1 Año'!H10</f>
        <v>0</v>
      </c>
      <c r="I12" s="263">
        <f>'P&amp;G 1 Año'!I10</f>
        <v>0</v>
      </c>
      <c r="J12" s="263">
        <f>'P&amp;G 1 Año'!J10</f>
        <v>0</v>
      </c>
      <c r="K12" s="263">
        <f>'P&amp;G 1 Año'!K10</f>
        <v>0</v>
      </c>
      <c r="L12" s="263">
        <f>'P&amp;G 1 Año'!L10</f>
        <v>0</v>
      </c>
      <c r="M12" s="263">
        <f>'P&amp;G 1 Año'!M10</f>
        <v>0</v>
      </c>
      <c r="N12" s="263">
        <f>'P&amp;G 1 Año'!N10</f>
        <v>0</v>
      </c>
      <c r="O12" s="264">
        <f>SUM(C12:N12)</f>
        <v>0</v>
      </c>
      <c r="P12" s="264">
        <f>+'P&amp;G 3 Años'!E11</f>
        <v>0</v>
      </c>
      <c r="Q12" s="264">
        <f>+'P&amp;G 3 Años'!H11</f>
        <v>0</v>
      </c>
      <c r="R12" s="211"/>
      <c r="S12" s="211"/>
      <c r="T12" s="211"/>
      <c r="U12" s="211"/>
      <c r="V12" s="211"/>
      <c r="W12" s="211"/>
      <c r="X12" s="211"/>
      <c r="Y12" s="211"/>
      <c r="Z12" s="211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</row>
    <row r="13" spans="1:39" ht="15.75" customHeight="1" x14ac:dyDescent="0.25">
      <c r="A13" s="75"/>
      <c r="B13" s="262" t="s">
        <v>202</v>
      </c>
      <c r="C13" s="263">
        <f>+'P&amp;G 1 Año'!C11</f>
        <v>0</v>
      </c>
      <c r="D13" s="263">
        <f>+'P&amp;G 1 Año'!D11</f>
        <v>0</v>
      </c>
      <c r="E13" s="263">
        <f>+'P&amp;G 1 Año'!E11</f>
        <v>0</v>
      </c>
      <c r="F13" s="263">
        <f>+'P&amp;G 1 Año'!F11</f>
        <v>0</v>
      </c>
      <c r="G13" s="263">
        <f>+'P&amp;G 1 Año'!G11</f>
        <v>0</v>
      </c>
      <c r="H13" s="263">
        <f>+'P&amp;G 1 Año'!H11</f>
        <v>0</v>
      </c>
      <c r="I13" s="263">
        <f>+'P&amp;G 1 Año'!I11</f>
        <v>0</v>
      </c>
      <c r="J13" s="263">
        <f>+'P&amp;G 1 Año'!J11</f>
        <v>0</v>
      </c>
      <c r="K13" s="263">
        <f>+'P&amp;G 1 Año'!K11</f>
        <v>0</v>
      </c>
      <c r="L13" s="263">
        <f>+'P&amp;G 1 Año'!L11</f>
        <v>0</v>
      </c>
      <c r="M13" s="263">
        <f>+'P&amp;G 1 Año'!M11</f>
        <v>0</v>
      </c>
      <c r="N13" s="263">
        <f>+'P&amp;G 1 Año'!N11</f>
        <v>0</v>
      </c>
      <c r="O13" s="264">
        <f>SUM(C13:N13)</f>
        <v>0</v>
      </c>
      <c r="P13" s="264">
        <f>+'P&amp;G 3 Años'!E12</f>
        <v>0</v>
      </c>
      <c r="Q13" s="264">
        <f>+'P&amp;G 3 Años'!H12</f>
        <v>0</v>
      </c>
      <c r="R13" s="211"/>
      <c r="S13" s="211"/>
      <c r="T13" s="211"/>
      <c r="U13" s="211"/>
      <c r="V13" s="211"/>
      <c r="W13" s="211"/>
      <c r="X13" s="211"/>
      <c r="Y13" s="211"/>
      <c r="Z13" s="211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</row>
    <row r="14" spans="1:39" ht="15.75" customHeight="1" x14ac:dyDescent="0.25">
      <c r="A14" s="75"/>
      <c r="B14" s="262" t="s">
        <v>203</v>
      </c>
      <c r="C14" s="263">
        <f>'P&amp;G 1 Año'!C12</f>
        <v>0</v>
      </c>
      <c r="D14" s="263">
        <f>'P&amp;G 1 Año'!D12</f>
        <v>0</v>
      </c>
      <c r="E14" s="263">
        <f>'P&amp;G 1 Año'!E12</f>
        <v>0</v>
      </c>
      <c r="F14" s="263">
        <f>'P&amp;G 1 Año'!F12</f>
        <v>0</v>
      </c>
      <c r="G14" s="263">
        <f>'P&amp;G 1 Año'!G12</f>
        <v>0</v>
      </c>
      <c r="H14" s="263">
        <f>'P&amp;G 1 Año'!H12</f>
        <v>0</v>
      </c>
      <c r="I14" s="263">
        <f>'P&amp;G 1 Año'!I12</f>
        <v>0</v>
      </c>
      <c r="J14" s="263">
        <f>'P&amp;G 1 Año'!J12</f>
        <v>0</v>
      </c>
      <c r="K14" s="263">
        <f>'P&amp;G 1 Año'!K12</f>
        <v>0</v>
      </c>
      <c r="L14" s="263">
        <f>'P&amp;G 1 Año'!L12</f>
        <v>0</v>
      </c>
      <c r="M14" s="263">
        <f>'P&amp;G 1 Año'!M12</f>
        <v>0</v>
      </c>
      <c r="N14" s="263">
        <f>'P&amp;G 1 Año'!N12</f>
        <v>0</v>
      </c>
      <c r="O14" s="264">
        <f>SUM(C14:N14)</f>
        <v>0</v>
      </c>
      <c r="P14" s="264">
        <f>+'P&amp;G 3 Años'!E13</f>
        <v>0</v>
      </c>
      <c r="Q14" s="264">
        <f>+'P&amp;G 3 Años'!H13</f>
        <v>0</v>
      </c>
      <c r="R14" s="211"/>
      <c r="S14" s="211"/>
      <c r="T14" s="211"/>
      <c r="U14" s="211"/>
      <c r="V14" s="211"/>
      <c r="W14" s="211"/>
      <c r="X14" s="211"/>
      <c r="Y14" s="211"/>
      <c r="Z14" s="211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</row>
    <row r="15" spans="1:39" ht="15.75" customHeight="1" x14ac:dyDescent="0.25">
      <c r="A15" s="75"/>
      <c r="B15" s="262" t="s">
        <v>204</v>
      </c>
      <c r="C15" s="263">
        <f>'P&amp;G 1 Año'!C13</f>
        <v>0</v>
      </c>
      <c r="D15" s="263">
        <f>'P&amp;G 1 Año'!D13</f>
        <v>0</v>
      </c>
      <c r="E15" s="263">
        <f>'P&amp;G 1 Año'!E13</f>
        <v>0</v>
      </c>
      <c r="F15" s="263">
        <f>'P&amp;G 1 Año'!F13</f>
        <v>0</v>
      </c>
      <c r="G15" s="263">
        <f>'P&amp;G 1 Año'!G13</f>
        <v>0</v>
      </c>
      <c r="H15" s="263">
        <f>'P&amp;G 1 Año'!H13</f>
        <v>0</v>
      </c>
      <c r="I15" s="263">
        <f>'P&amp;G 1 Año'!I13</f>
        <v>0</v>
      </c>
      <c r="J15" s="263">
        <f>'P&amp;G 1 Año'!J13</f>
        <v>0</v>
      </c>
      <c r="K15" s="263">
        <f>'P&amp;G 1 Año'!K13</f>
        <v>0</v>
      </c>
      <c r="L15" s="263">
        <f>'P&amp;G 1 Año'!L13</f>
        <v>0</v>
      </c>
      <c r="M15" s="263">
        <f>'P&amp;G 1 Año'!M13</f>
        <v>0</v>
      </c>
      <c r="N15" s="263">
        <f>'P&amp;G 1 Año'!N13</f>
        <v>0</v>
      </c>
      <c r="O15" s="264">
        <f t="shared" si="1"/>
        <v>0</v>
      </c>
      <c r="P15" s="264">
        <f>+'P&amp;G 3 Años'!E14</f>
        <v>0</v>
      </c>
      <c r="Q15" s="264">
        <f>+'P&amp;G 3 Años'!H14</f>
        <v>0</v>
      </c>
      <c r="R15" s="211"/>
      <c r="S15" s="211"/>
      <c r="T15" s="211"/>
      <c r="U15" s="211"/>
      <c r="V15" s="211"/>
      <c r="W15" s="211"/>
      <c r="X15" s="211"/>
      <c r="Y15" s="211"/>
      <c r="Z15" s="211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</row>
    <row r="16" spans="1:39" ht="15.75" customHeight="1" x14ac:dyDescent="0.25">
      <c r="A16" s="75"/>
      <c r="B16" s="262" t="s">
        <v>205</v>
      </c>
      <c r="C16" s="263">
        <f>'P&amp;G 1 Año'!C14</f>
        <v>0</v>
      </c>
      <c r="D16" s="263">
        <f>'P&amp;G 1 Año'!D14</f>
        <v>0</v>
      </c>
      <c r="E16" s="263">
        <f>'P&amp;G 1 Año'!E14</f>
        <v>0</v>
      </c>
      <c r="F16" s="263">
        <f>'P&amp;G 1 Año'!F14</f>
        <v>0</v>
      </c>
      <c r="G16" s="263">
        <f>'P&amp;G 1 Año'!G14</f>
        <v>0</v>
      </c>
      <c r="H16" s="263">
        <f>'P&amp;G 1 Año'!H14</f>
        <v>0</v>
      </c>
      <c r="I16" s="263">
        <f>'P&amp;G 1 Año'!I14</f>
        <v>0</v>
      </c>
      <c r="J16" s="263">
        <f>'P&amp;G 1 Año'!J14</f>
        <v>0</v>
      </c>
      <c r="K16" s="263">
        <f>'P&amp;G 1 Año'!K14</f>
        <v>0</v>
      </c>
      <c r="L16" s="263">
        <f>'P&amp;G 1 Año'!L14</f>
        <v>0</v>
      </c>
      <c r="M16" s="263">
        <f>'P&amp;G 1 Año'!M14</f>
        <v>0</v>
      </c>
      <c r="N16" s="263">
        <f>'P&amp;G 1 Año'!N14</f>
        <v>0</v>
      </c>
      <c r="O16" s="264">
        <f>SUM(C16:N16)</f>
        <v>0</v>
      </c>
      <c r="P16" s="264">
        <f>+'P&amp;G 3 Años'!E15</f>
        <v>0</v>
      </c>
      <c r="Q16" s="264">
        <f>+'P&amp;G 3 Años'!H15</f>
        <v>0</v>
      </c>
      <c r="R16" s="211"/>
      <c r="S16" s="211"/>
      <c r="T16" s="211"/>
      <c r="U16" s="211"/>
      <c r="V16" s="211"/>
      <c r="W16" s="211"/>
      <c r="X16" s="211"/>
      <c r="Y16" s="211"/>
      <c r="Z16" s="211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</row>
    <row r="17" spans="1:39" ht="15.75" customHeight="1" x14ac:dyDescent="0.25">
      <c r="A17" s="75"/>
      <c r="B17" s="262" t="s">
        <v>206</v>
      </c>
      <c r="C17" s="263">
        <f>'P&amp;G 1 Año'!C15</f>
        <v>0</v>
      </c>
      <c r="D17" s="263">
        <f>'P&amp;G 1 Año'!D15</f>
        <v>0</v>
      </c>
      <c r="E17" s="263">
        <f>'P&amp;G 1 Año'!E15</f>
        <v>0</v>
      </c>
      <c r="F17" s="263">
        <f>'P&amp;G 1 Año'!F15</f>
        <v>0</v>
      </c>
      <c r="G17" s="263">
        <f>'P&amp;G 1 Año'!G15</f>
        <v>0</v>
      </c>
      <c r="H17" s="263">
        <f>'P&amp;G 1 Año'!H15</f>
        <v>0</v>
      </c>
      <c r="I17" s="263">
        <f>'P&amp;G 1 Año'!I15</f>
        <v>0</v>
      </c>
      <c r="J17" s="263">
        <f>'P&amp;G 1 Año'!J15</f>
        <v>0</v>
      </c>
      <c r="K17" s="263">
        <f>'P&amp;G 1 Año'!K15</f>
        <v>0</v>
      </c>
      <c r="L17" s="263">
        <f>'P&amp;G 1 Año'!L15</f>
        <v>0</v>
      </c>
      <c r="M17" s="263">
        <f>'P&amp;G 1 Año'!M15</f>
        <v>0</v>
      </c>
      <c r="N17" s="263">
        <f>'P&amp;G 1 Año'!N15</f>
        <v>0</v>
      </c>
      <c r="O17" s="264">
        <f>SUM(C17:N17)</f>
        <v>0</v>
      </c>
      <c r="P17" s="264">
        <f>+'P&amp;G 3 Años'!E16</f>
        <v>0</v>
      </c>
      <c r="Q17" s="264">
        <f>+'P&amp;G 3 Años'!H16</f>
        <v>0</v>
      </c>
      <c r="R17" s="211"/>
      <c r="S17" s="211"/>
      <c r="T17" s="211"/>
      <c r="U17" s="211"/>
      <c r="V17" s="211"/>
      <c r="W17" s="211"/>
      <c r="X17" s="211"/>
      <c r="Y17" s="211"/>
      <c r="Z17" s="211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</row>
    <row r="18" spans="1:39" ht="15.75" customHeight="1" x14ac:dyDescent="0.25">
      <c r="A18" s="75"/>
      <c r="B18" s="262" t="s">
        <v>207</v>
      </c>
      <c r="C18" s="263">
        <f>'P&amp;G 1 Año'!C16</f>
        <v>0</v>
      </c>
      <c r="D18" s="263">
        <f>'P&amp;G 1 Año'!D16</f>
        <v>0</v>
      </c>
      <c r="E18" s="263">
        <f>'P&amp;G 1 Año'!E16</f>
        <v>0</v>
      </c>
      <c r="F18" s="263">
        <f>'P&amp;G 1 Año'!F16</f>
        <v>0</v>
      </c>
      <c r="G18" s="263">
        <f>'P&amp;G 1 Año'!G16</f>
        <v>0</v>
      </c>
      <c r="H18" s="263">
        <f>'P&amp;G 1 Año'!H16</f>
        <v>0</v>
      </c>
      <c r="I18" s="263">
        <f>'P&amp;G 1 Año'!I16</f>
        <v>0</v>
      </c>
      <c r="J18" s="263">
        <f>'P&amp;G 1 Año'!J16</f>
        <v>0</v>
      </c>
      <c r="K18" s="263">
        <f>'P&amp;G 1 Año'!K16</f>
        <v>0</v>
      </c>
      <c r="L18" s="263">
        <f>'P&amp;G 1 Año'!L16</f>
        <v>0</v>
      </c>
      <c r="M18" s="263">
        <f>'P&amp;G 1 Año'!M16</f>
        <v>0</v>
      </c>
      <c r="N18" s="263">
        <f>'P&amp;G 1 Año'!N16</f>
        <v>0</v>
      </c>
      <c r="O18" s="264">
        <f>SUM(C18:N18)</f>
        <v>0</v>
      </c>
      <c r="P18" s="264">
        <f>+'P&amp;G 3 Años'!E17</f>
        <v>0</v>
      </c>
      <c r="Q18" s="264">
        <f>+'P&amp;G 3 Años'!H17</f>
        <v>0</v>
      </c>
      <c r="R18" s="211"/>
      <c r="S18" s="211"/>
      <c r="T18" s="211"/>
      <c r="U18" s="211"/>
      <c r="V18" s="211"/>
      <c r="W18" s="211"/>
      <c r="X18" s="211"/>
      <c r="Y18" s="211"/>
      <c r="Z18" s="211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</row>
    <row r="19" spans="1:39" ht="15.75" customHeight="1" x14ac:dyDescent="0.25">
      <c r="A19" s="75"/>
      <c r="B19" s="262" t="s">
        <v>257</v>
      </c>
      <c r="C19" s="263">
        <f>'P&amp;G 1 Año'!C17</f>
        <v>0</v>
      </c>
      <c r="D19" s="263">
        <f>'P&amp;G 1 Año'!D17</f>
        <v>0</v>
      </c>
      <c r="E19" s="263">
        <f>'P&amp;G 1 Año'!E17</f>
        <v>0</v>
      </c>
      <c r="F19" s="263">
        <f>'P&amp;G 1 Año'!F17</f>
        <v>0</v>
      </c>
      <c r="G19" s="263">
        <f>'P&amp;G 1 Año'!G17</f>
        <v>0</v>
      </c>
      <c r="H19" s="263">
        <f>'P&amp;G 1 Año'!H17</f>
        <v>0</v>
      </c>
      <c r="I19" s="263">
        <f>'P&amp;G 1 Año'!I17</f>
        <v>0</v>
      </c>
      <c r="J19" s="263">
        <f>'P&amp;G 1 Año'!J17</f>
        <v>0</v>
      </c>
      <c r="K19" s="263">
        <f>'P&amp;G 1 Año'!K17</f>
        <v>0</v>
      </c>
      <c r="L19" s="263">
        <f>'P&amp;G 1 Año'!L17</f>
        <v>0</v>
      </c>
      <c r="M19" s="263">
        <f>'P&amp;G 1 Año'!M17</f>
        <v>0</v>
      </c>
      <c r="N19" s="263">
        <f>'P&amp;G 1 Año'!N17</f>
        <v>0</v>
      </c>
      <c r="O19" s="264">
        <f t="shared" si="1"/>
        <v>0</v>
      </c>
      <c r="P19" s="264">
        <f>+'P&amp;G 3 Años'!E18</f>
        <v>0</v>
      </c>
      <c r="Q19" s="264">
        <f>+'P&amp;G 3 Años'!H18</f>
        <v>0</v>
      </c>
      <c r="R19" s="211"/>
      <c r="S19" s="211"/>
      <c r="T19" s="211"/>
      <c r="U19" s="211"/>
      <c r="V19" s="211"/>
      <c r="W19" s="211"/>
      <c r="X19" s="211"/>
      <c r="Y19" s="211"/>
      <c r="Z19" s="211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</row>
    <row r="20" spans="1:39" ht="15.75" customHeight="1" x14ac:dyDescent="0.25">
      <c r="A20" s="75"/>
      <c r="B20" s="262" t="s">
        <v>208</v>
      </c>
      <c r="C20" s="263">
        <f>'P&amp;G 1 Año'!C18</f>
        <v>0</v>
      </c>
      <c r="D20" s="263">
        <f>'P&amp;G 1 Año'!D18</f>
        <v>0</v>
      </c>
      <c r="E20" s="263">
        <f>'P&amp;G 1 Año'!E18</f>
        <v>0</v>
      </c>
      <c r="F20" s="263">
        <f>'P&amp;G 1 Año'!F18</f>
        <v>0</v>
      </c>
      <c r="G20" s="263">
        <f>'P&amp;G 1 Año'!G18</f>
        <v>0</v>
      </c>
      <c r="H20" s="263">
        <f>'P&amp;G 1 Año'!H18</f>
        <v>0</v>
      </c>
      <c r="I20" s="263">
        <f>'P&amp;G 1 Año'!I18</f>
        <v>0</v>
      </c>
      <c r="J20" s="263">
        <f>'P&amp;G 1 Año'!J18</f>
        <v>0</v>
      </c>
      <c r="K20" s="263">
        <f>'P&amp;G 1 Año'!K18</f>
        <v>0</v>
      </c>
      <c r="L20" s="263">
        <f>'P&amp;G 1 Año'!L18</f>
        <v>0</v>
      </c>
      <c r="M20" s="263">
        <f>'P&amp;G 1 Año'!M18</f>
        <v>0</v>
      </c>
      <c r="N20" s="263">
        <f>'P&amp;G 1 Año'!N18</f>
        <v>0</v>
      </c>
      <c r="O20" s="264">
        <f t="shared" si="1"/>
        <v>0</v>
      </c>
      <c r="P20" s="264">
        <f>+'P&amp;G 3 Años'!E19</f>
        <v>0</v>
      </c>
      <c r="Q20" s="264">
        <f>+'P&amp;G 3 Años'!H19</f>
        <v>0</v>
      </c>
      <c r="R20" s="211"/>
      <c r="S20" s="211"/>
      <c r="T20" s="211"/>
      <c r="U20" s="211"/>
      <c r="V20" s="211"/>
      <c r="W20" s="211"/>
      <c r="X20" s="211"/>
      <c r="Y20" s="211"/>
      <c r="Z20" s="211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</row>
    <row r="21" spans="1:39" ht="15.75" customHeight="1" x14ac:dyDescent="0.25">
      <c r="A21" s="75"/>
      <c r="B21" s="262" t="s">
        <v>209</v>
      </c>
      <c r="C21" s="263">
        <f>'P&amp;G 1 Año'!C19</f>
        <v>0</v>
      </c>
      <c r="D21" s="263">
        <f>'P&amp;G 1 Año'!D19</f>
        <v>0</v>
      </c>
      <c r="E21" s="263">
        <f>'P&amp;G 1 Año'!E19</f>
        <v>0</v>
      </c>
      <c r="F21" s="263">
        <f>'P&amp;G 1 Año'!F19</f>
        <v>0</v>
      </c>
      <c r="G21" s="263">
        <f>'P&amp;G 1 Año'!G19</f>
        <v>0</v>
      </c>
      <c r="H21" s="263">
        <f>'P&amp;G 1 Año'!H19</f>
        <v>0</v>
      </c>
      <c r="I21" s="263">
        <f>'P&amp;G 1 Año'!I19</f>
        <v>0</v>
      </c>
      <c r="J21" s="263">
        <f>'P&amp;G 1 Año'!J19</f>
        <v>0</v>
      </c>
      <c r="K21" s="263">
        <f>'P&amp;G 1 Año'!K19</f>
        <v>0</v>
      </c>
      <c r="L21" s="263">
        <f>'P&amp;G 1 Año'!L19</f>
        <v>0</v>
      </c>
      <c r="M21" s="263">
        <f>'P&amp;G 1 Año'!M19</f>
        <v>0</v>
      </c>
      <c r="N21" s="263">
        <f>'P&amp;G 1 Año'!N19</f>
        <v>0</v>
      </c>
      <c r="O21" s="264">
        <f t="shared" si="1"/>
        <v>0</v>
      </c>
      <c r="P21" s="264">
        <f>+'P&amp;G 3 Años'!E20</f>
        <v>0</v>
      </c>
      <c r="Q21" s="264">
        <f>+'P&amp;G 3 Años'!H20</f>
        <v>0</v>
      </c>
      <c r="R21" s="211"/>
      <c r="S21" s="211"/>
      <c r="T21" s="211"/>
      <c r="U21" s="211"/>
      <c r="V21" s="211"/>
      <c r="W21" s="211"/>
      <c r="X21" s="211"/>
      <c r="Y21" s="211"/>
      <c r="Z21" s="211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</row>
    <row r="22" spans="1:39" ht="15.75" customHeight="1" x14ac:dyDescent="0.25">
      <c r="A22" s="75"/>
      <c r="B22" s="262" t="s">
        <v>210</v>
      </c>
      <c r="C22" s="263">
        <f>'P&amp;G 1 Año'!C20+'P&amp;G 1 Año'!C21</f>
        <v>0</v>
      </c>
      <c r="D22" s="263">
        <f>'P&amp;G 1 Año'!D20+'P&amp;G 1 Año'!D21</f>
        <v>0</v>
      </c>
      <c r="E22" s="263">
        <f>'P&amp;G 1 Año'!E20+'P&amp;G 1 Año'!E21</f>
        <v>0</v>
      </c>
      <c r="F22" s="263">
        <f>'P&amp;G 1 Año'!F20+'P&amp;G 1 Año'!F21</f>
        <v>0</v>
      </c>
      <c r="G22" s="263">
        <f>'P&amp;G 1 Año'!G20+'P&amp;G 1 Año'!G21</f>
        <v>0</v>
      </c>
      <c r="H22" s="263">
        <f>'P&amp;G 1 Año'!H20+'P&amp;G 1 Año'!H21</f>
        <v>0</v>
      </c>
      <c r="I22" s="263">
        <f>'P&amp;G 1 Año'!I20+'P&amp;G 1 Año'!I21</f>
        <v>0</v>
      </c>
      <c r="J22" s="263">
        <f>'P&amp;G 1 Año'!J20+'P&amp;G 1 Año'!J21</f>
        <v>0</v>
      </c>
      <c r="K22" s="263">
        <f>'P&amp;G 1 Año'!K20+'P&amp;G 1 Año'!K21</f>
        <v>0</v>
      </c>
      <c r="L22" s="263">
        <f>'P&amp;G 1 Año'!L20+'P&amp;G 1 Año'!L21</f>
        <v>0</v>
      </c>
      <c r="M22" s="263">
        <f>'P&amp;G 1 Año'!M20+'P&amp;G 1 Año'!M21</f>
        <v>0</v>
      </c>
      <c r="N22" s="263">
        <f>'P&amp;G 1 Año'!N20+'P&amp;G 1 Año'!N21</f>
        <v>0</v>
      </c>
      <c r="O22" s="264">
        <f>SUM(C22:N22)</f>
        <v>0</v>
      </c>
      <c r="P22" s="264">
        <f>+'P&amp;G 3 Años'!E21+'P&amp;G 3 Años'!E22</f>
        <v>0</v>
      </c>
      <c r="Q22" s="264">
        <f>+'P&amp;G 3 Años'!H21+'P&amp;G 3 Años'!H22</f>
        <v>0</v>
      </c>
      <c r="R22" s="211"/>
      <c r="S22" s="211"/>
      <c r="T22" s="211"/>
      <c r="U22" s="211"/>
      <c r="V22" s="211"/>
      <c r="W22" s="211"/>
      <c r="X22" s="211"/>
      <c r="Y22" s="211"/>
      <c r="Z22" s="211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</row>
    <row r="23" spans="1:39" ht="15.75" customHeight="1" x14ac:dyDescent="0.25">
      <c r="A23" s="75"/>
      <c r="B23" s="262" t="s">
        <v>211</v>
      </c>
      <c r="C23" s="263">
        <f>'P&amp;G 1 Año'!C27</f>
        <v>0</v>
      </c>
      <c r="D23" s="263">
        <f>'P&amp;G 1 Año'!D27</f>
        <v>0</v>
      </c>
      <c r="E23" s="263">
        <f>'P&amp;G 1 Año'!E27</f>
        <v>0</v>
      </c>
      <c r="F23" s="263">
        <f>'P&amp;G 1 Año'!F27</f>
        <v>0</v>
      </c>
      <c r="G23" s="263">
        <f>'P&amp;G 1 Año'!G27</f>
        <v>0</v>
      </c>
      <c r="H23" s="263">
        <f>'P&amp;G 1 Año'!H27</f>
        <v>0</v>
      </c>
      <c r="I23" s="263">
        <f>'P&amp;G 1 Año'!I27</f>
        <v>0</v>
      </c>
      <c r="J23" s="263">
        <f>'P&amp;G 1 Año'!J27</f>
        <v>0</v>
      </c>
      <c r="K23" s="263">
        <f>'P&amp;G 1 Año'!K27</f>
        <v>0</v>
      </c>
      <c r="L23" s="263">
        <f>'P&amp;G 1 Año'!L27</f>
        <v>0</v>
      </c>
      <c r="M23" s="263">
        <f>'P&amp;G 1 Año'!M27</f>
        <v>0</v>
      </c>
      <c r="N23" s="263">
        <f>'P&amp;G 1 Año'!N27</f>
        <v>0</v>
      </c>
      <c r="O23" s="264">
        <f t="shared" si="1"/>
        <v>0</v>
      </c>
      <c r="P23" s="264">
        <f>+'Amort. Préstec-1'!E11</f>
        <v>0</v>
      </c>
      <c r="Q23" s="264">
        <f>+'Amort. Préstec-1'!G11</f>
        <v>0</v>
      </c>
      <c r="R23" s="211"/>
      <c r="S23" s="211"/>
      <c r="T23" s="211"/>
      <c r="U23" s="211"/>
      <c r="V23" s="211"/>
      <c r="W23" s="211"/>
      <c r="X23" s="211"/>
      <c r="Y23" s="211"/>
      <c r="Z23" s="211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</row>
    <row r="24" spans="1:39" ht="15.75" customHeight="1" x14ac:dyDescent="0.25">
      <c r="A24" s="75"/>
      <c r="B24" s="262" t="s">
        <v>258</v>
      </c>
      <c r="C24" s="263">
        <f>'Amort. Préstec-1'!$E16</f>
        <v>0</v>
      </c>
      <c r="D24" s="263">
        <f>'Amort. Préstec-1'!$E17</f>
        <v>0</v>
      </c>
      <c r="E24" s="263">
        <f>'Amort. Préstec-1'!$E18</f>
        <v>0</v>
      </c>
      <c r="F24" s="263">
        <f>'Amort. Préstec-1'!$E19</f>
        <v>0</v>
      </c>
      <c r="G24" s="263">
        <f>'Amort. Préstec-1'!$E20</f>
        <v>0</v>
      </c>
      <c r="H24" s="263">
        <f>'Amort. Préstec-1'!$E21</f>
        <v>0</v>
      </c>
      <c r="I24" s="263">
        <f>'Amort. Préstec-1'!$E22</f>
        <v>0</v>
      </c>
      <c r="J24" s="263">
        <f>'Amort. Préstec-1'!$E23</f>
        <v>0</v>
      </c>
      <c r="K24" s="263">
        <f>'Amort. Préstec-1'!$E24</f>
        <v>0</v>
      </c>
      <c r="L24" s="263">
        <f>'Amort. Préstec-1'!$E25</f>
        <v>0</v>
      </c>
      <c r="M24" s="263">
        <f>'Amort. Préstec-1'!$E26</f>
        <v>0</v>
      </c>
      <c r="N24" s="263">
        <f>'Amort. Préstec-1'!$E27</f>
        <v>0</v>
      </c>
      <c r="O24" s="264">
        <f t="shared" si="1"/>
        <v>0</v>
      </c>
      <c r="P24" s="264">
        <f>+'Amort. Préstec-1'!E12</f>
        <v>0</v>
      </c>
      <c r="Q24" s="264">
        <f>+'Amort. Préstec-1'!G12</f>
        <v>0</v>
      </c>
      <c r="R24" s="211"/>
      <c r="S24" s="211"/>
      <c r="T24" s="211"/>
      <c r="U24" s="211"/>
      <c r="V24" s="211"/>
      <c r="W24" s="211"/>
      <c r="X24" s="211"/>
      <c r="Y24" s="211"/>
      <c r="Z24" s="211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</row>
    <row r="25" spans="1:39" ht="15.75" customHeight="1" x14ac:dyDescent="0.25">
      <c r="A25" s="75"/>
      <c r="B25" s="262" t="s">
        <v>259</v>
      </c>
      <c r="C25" s="263">
        <v>0</v>
      </c>
      <c r="D25" s="263">
        <v>0</v>
      </c>
      <c r="E25" s="263">
        <v>0</v>
      </c>
      <c r="F25" s="263">
        <v>0</v>
      </c>
      <c r="G25" s="263">
        <v>0</v>
      </c>
      <c r="H25" s="263">
        <v>0</v>
      </c>
      <c r="I25" s="263">
        <v>0</v>
      </c>
      <c r="J25" s="263">
        <v>0</v>
      </c>
      <c r="K25" s="263">
        <v>0</v>
      </c>
      <c r="L25" s="263">
        <v>0</v>
      </c>
      <c r="M25" s="263">
        <v>0</v>
      </c>
      <c r="N25" s="263">
        <v>0</v>
      </c>
      <c r="O25" s="264">
        <f t="shared" si="1"/>
        <v>0</v>
      </c>
      <c r="P25" s="264">
        <f>+'Amortització comptable'!G21</f>
        <v>0</v>
      </c>
      <c r="Q25" s="264">
        <f>+'Amortització comptable'!I21</f>
        <v>0</v>
      </c>
      <c r="R25" s="211"/>
      <c r="S25" s="211"/>
      <c r="T25" s="211"/>
      <c r="U25" s="211"/>
      <c r="V25" s="211"/>
      <c r="W25" s="211"/>
      <c r="X25" s="211"/>
      <c r="Y25" s="211"/>
      <c r="Z25" s="211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</row>
    <row r="26" spans="1:39" ht="15.75" customHeight="1" x14ac:dyDescent="0.25">
      <c r="A26" s="75"/>
      <c r="B26" s="262" t="s">
        <v>255</v>
      </c>
      <c r="C26" s="263">
        <f>(C10+C14+C15+C16+C17+C18+C19+C20+C21+C22)*$K$3</f>
        <v>0</v>
      </c>
      <c r="D26" s="263">
        <f t="shared" ref="D26:N26" si="3">(D10+D14+D15+D16+D17+D18+D19+D20+D21+D22)*$K$3</f>
        <v>0</v>
      </c>
      <c r="E26" s="263">
        <f t="shared" si="3"/>
        <v>0</v>
      </c>
      <c r="F26" s="263">
        <f t="shared" si="3"/>
        <v>0</v>
      </c>
      <c r="G26" s="263">
        <f t="shared" si="3"/>
        <v>0</v>
      </c>
      <c r="H26" s="263">
        <f t="shared" si="3"/>
        <v>0</v>
      </c>
      <c r="I26" s="263">
        <f t="shared" si="3"/>
        <v>0</v>
      </c>
      <c r="J26" s="263">
        <f t="shared" si="3"/>
        <v>0</v>
      </c>
      <c r="K26" s="263">
        <f t="shared" si="3"/>
        <v>0</v>
      </c>
      <c r="L26" s="263">
        <f t="shared" si="3"/>
        <v>0</v>
      </c>
      <c r="M26" s="263">
        <f t="shared" si="3"/>
        <v>0</v>
      </c>
      <c r="N26" s="263">
        <f t="shared" si="3"/>
        <v>0</v>
      </c>
      <c r="O26" s="264">
        <f>SUM(C26:N26)</f>
        <v>0</v>
      </c>
      <c r="P26" s="264">
        <f>+(P10+P14+P15+P16+P17+P18+P19+P20+P21+P22)*$K$3</f>
        <v>0</v>
      </c>
      <c r="Q26" s="264">
        <f>+(Q10+Q14+Q15+Q16+Q17+Q18+Q19+Q20+Q21+Q22)*$K$3</f>
        <v>0</v>
      </c>
      <c r="R26" s="211"/>
      <c r="S26" s="211"/>
      <c r="T26" s="211"/>
      <c r="U26" s="211"/>
      <c r="V26" s="211"/>
      <c r="W26" s="211"/>
      <c r="X26" s="211"/>
      <c r="Y26" s="211"/>
      <c r="Z26" s="211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</row>
    <row r="27" spans="1:39" ht="15.75" customHeight="1" x14ac:dyDescent="0.25">
      <c r="A27" s="17"/>
      <c r="B27" s="144" t="s">
        <v>261</v>
      </c>
      <c r="C27" s="145">
        <f t="shared" ref="C27:N27" si="4">SUM(C10:C26)</f>
        <v>0</v>
      </c>
      <c r="D27" s="145">
        <f t="shared" si="4"/>
        <v>0</v>
      </c>
      <c r="E27" s="145">
        <f t="shared" si="4"/>
        <v>0</v>
      </c>
      <c r="F27" s="145">
        <f t="shared" si="4"/>
        <v>0</v>
      </c>
      <c r="G27" s="145">
        <f t="shared" si="4"/>
        <v>0</v>
      </c>
      <c r="H27" s="145">
        <f t="shared" si="4"/>
        <v>0</v>
      </c>
      <c r="I27" s="145">
        <f t="shared" si="4"/>
        <v>0</v>
      </c>
      <c r="J27" s="145">
        <f t="shared" si="4"/>
        <v>0</v>
      </c>
      <c r="K27" s="145">
        <f t="shared" si="4"/>
        <v>0</v>
      </c>
      <c r="L27" s="145">
        <f t="shared" si="4"/>
        <v>0</v>
      </c>
      <c r="M27" s="145">
        <f t="shared" si="4"/>
        <v>0</v>
      </c>
      <c r="N27" s="145">
        <f t="shared" si="4"/>
        <v>0</v>
      </c>
      <c r="O27" s="145">
        <f>SUM(C27:N27)</f>
        <v>0</v>
      </c>
      <c r="P27" s="145">
        <f>+SUM(P10:P26)</f>
        <v>0</v>
      </c>
      <c r="Q27" s="145">
        <f>+SUM(Q10:Q26)</f>
        <v>0</v>
      </c>
      <c r="R27" s="228"/>
      <c r="S27" s="228"/>
      <c r="T27" s="228"/>
      <c r="U27" s="228"/>
      <c r="V27" s="228"/>
      <c r="W27" s="228"/>
      <c r="X27" s="228"/>
      <c r="Y27" s="228"/>
      <c r="Z27" s="22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</row>
    <row r="28" spans="1:39" ht="15.75" customHeight="1" x14ac:dyDescent="0.25">
      <c r="A28" s="17"/>
      <c r="B28" s="265" t="s">
        <v>71</v>
      </c>
      <c r="C28" s="266">
        <f t="shared" ref="C28:N28" si="5">+C8-C26</f>
        <v>0</v>
      </c>
      <c r="D28" s="266">
        <f t="shared" si="5"/>
        <v>0</v>
      </c>
      <c r="E28" s="266">
        <f t="shared" si="5"/>
        <v>0</v>
      </c>
      <c r="F28" s="266">
        <f t="shared" si="5"/>
        <v>0</v>
      </c>
      <c r="G28" s="266">
        <f t="shared" si="5"/>
        <v>0</v>
      </c>
      <c r="H28" s="266">
        <f t="shared" si="5"/>
        <v>0</v>
      </c>
      <c r="I28" s="266">
        <f t="shared" si="5"/>
        <v>0</v>
      </c>
      <c r="J28" s="266">
        <f t="shared" si="5"/>
        <v>0</v>
      </c>
      <c r="K28" s="266">
        <f t="shared" si="5"/>
        <v>0</v>
      </c>
      <c r="L28" s="266">
        <f t="shared" si="5"/>
        <v>0</v>
      </c>
      <c r="M28" s="266">
        <f t="shared" si="5"/>
        <v>0</v>
      </c>
      <c r="N28" s="266">
        <f t="shared" si="5"/>
        <v>0</v>
      </c>
      <c r="O28" s="267">
        <f>SUM(C28:N28)</f>
        <v>0</v>
      </c>
      <c r="P28" s="267">
        <f>+P8-P26</f>
        <v>0</v>
      </c>
      <c r="Q28" s="267">
        <f>+Q8-Q26</f>
        <v>0</v>
      </c>
      <c r="R28" s="228"/>
      <c r="S28" s="228"/>
      <c r="T28" s="228"/>
      <c r="U28" s="228"/>
      <c r="V28" s="228"/>
      <c r="W28" s="228"/>
      <c r="X28" s="228"/>
      <c r="Y28" s="228"/>
      <c r="Z28" s="22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</row>
    <row r="29" spans="1:39" ht="15.75" customHeight="1" x14ac:dyDescent="0.25">
      <c r="A29" s="17"/>
      <c r="B29" s="262" t="s">
        <v>262</v>
      </c>
      <c r="C29" s="263"/>
      <c r="D29" s="263"/>
      <c r="E29" s="263"/>
      <c r="F29" s="263">
        <f>IF((C28+D28+E28)&gt;0,(C28+D28+E28),0)</f>
        <v>0</v>
      </c>
      <c r="G29" s="263"/>
      <c r="H29" s="263"/>
      <c r="I29" s="263">
        <f>IF((F28+G28+H28)&gt;0,(F28+G28+H28),0)</f>
        <v>0</v>
      </c>
      <c r="J29" s="263"/>
      <c r="K29" s="263"/>
      <c r="L29" s="263">
        <f>IF((I28+J28+K28)&gt;0,(I28+J28+K28),0)</f>
        <v>0</v>
      </c>
      <c r="M29" s="263"/>
      <c r="N29" s="263"/>
      <c r="O29" s="264"/>
      <c r="P29" s="264"/>
      <c r="Q29" s="264"/>
      <c r="R29" s="228"/>
      <c r="S29" s="228"/>
      <c r="T29" s="228"/>
      <c r="U29" s="228"/>
      <c r="V29" s="228"/>
      <c r="W29" s="228"/>
      <c r="X29" s="228"/>
      <c r="Y29" s="228"/>
      <c r="Z29" s="22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</row>
    <row r="30" spans="1:39" ht="15.75" customHeight="1" x14ac:dyDescent="0.25">
      <c r="A30" s="17"/>
      <c r="B30" s="262" t="s">
        <v>263</v>
      </c>
      <c r="C30" s="263"/>
      <c r="D30" s="263"/>
      <c r="E30" s="263"/>
      <c r="F30" s="263">
        <f>-F29</f>
        <v>0</v>
      </c>
      <c r="G30" s="263"/>
      <c r="H30" s="263"/>
      <c r="I30" s="263">
        <f>-I29</f>
        <v>0</v>
      </c>
      <c r="J30" s="263"/>
      <c r="K30" s="263"/>
      <c r="L30" s="263">
        <f>-L29</f>
        <v>0</v>
      </c>
      <c r="M30" s="263"/>
      <c r="N30" s="263"/>
      <c r="O30" s="264">
        <f>SUM(C30:N30)</f>
        <v>0</v>
      </c>
      <c r="P30" s="264">
        <f>IF(P28&gt;0,-P28,0)</f>
        <v>0</v>
      </c>
      <c r="Q30" s="264">
        <f>IF(Q28&gt;0,-Q28,0)</f>
        <v>0</v>
      </c>
      <c r="R30" s="228"/>
      <c r="S30" s="228"/>
      <c r="T30" s="228"/>
      <c r="U30" s="228"/>
      <c r="V30" s="228"/>
      <c r="W30" s="228"/>
      <c r="X30" s="228"/>
      <c r="Y30" s="228"/>
      <c r="Z30" s="22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</row>
    <row r="31" spans="1:39" s="14" customFormat="1" ht="24" customHeight="1" x14ac:dyDescent="0.25">
      <c r="A31" s="84"/>
      <c r="B31" s="454" t="s">
        <v>264</v>
      </c>
      <c r="C31" s="455">
        <f>C9-C27</f>
        <v>0</v>
      </c>
      <c r="D31" s="455">
        <f>D9-D27</f>
        <v>0</v>
      </c>
      <c r="E31" s="455">
        <f>E9-E27</f>
        <v>0</v>
      </c>
      <c r="F31" s="455">
        <f>F9-F27+F30</f>
        <v>0</v>
      </c>
      <c r="G31" s="455">
        <f>G9-G27</f>
        <v>0</v>
      </c>
      <c r="H31" s="455">
        <f>H9-H27</f>
        <v>0</v>
      </c>
      <c r="I31" s="455">
        <f>I9-I27+I30</f>
        <v>0</v>
      </c>
      <c r="J31" s="455">
        <f>J9-J27</f>
        <v>0</v>
      </c>
      <c r="K31" s="455">
        <f>K9-K27</f>
        <v>0</v>
      </c>
      <c r="L31" s="455">
        <f>L9-L27+L30</f>
        <v>0</v>
      </c>
      <c r="M31" s="455">
        <f>M9-M27</f>
        <v>0</v>
      </c>
      <c r="N31" s="455">
        <f>N9-N27</f>
        <v>0</v>
      </c>
      <c r="O31" s="456">
        <f>O9-O27+O30</f>
        <v>0</v>
      </c>
      <c r="P31" s="456">
        <f>P9-P27+P30</f>
        <v>0</v>
      </c>
      <c r="Q31" s="456">
        <f>Q9-Q27+Q30</f>
        <v>0</v>
      </c>
      <c r="R31" s="231"/>
      <c r="S31" s="231"/>
      <c r="T31" s="231"/>
      <c r="U31" s="231"/>
      <c r="V31" s="231"/>
      <c r="W31" s="231"/>
      <c r="X31" s="231"/>
      <c r="Y31" s="231"/>
      <c r="Z31" s="231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</row>
    <row r="32" spans="1:39" s="14" customFormat="1" ht="26.25" customHeight="1" x14ac:dyDescent="0.25">
      <c r="A32" s="84"/>
      <c r="B32" s="457" t="s">
        <v>265</v>
      </c>
      <c r="C32" s="458">
        <f t="shared" ref="C32:N32" si="6">C6+C31</f>
        <v>0</v>
      </c>
      <c r="D32" s="458">
        <f t="shared" si="6"/>
        <v>0</v>
      </c>
      <c r="E32" s="458">
        <f t="shared" si="6"/>
        <v>0</v>
      </c>
      <c r="F32" s="458">
        <f t="shared" si="6"/>
        <v>0</v>
      </c>
      <c r="G32" s="458">
        <f t="shared" si="6"/>
        <v>0</v>
      </c>
      <c r="H32" s="458">
        <f t="shared" si="6"/>
        <v>0</v>
      </c>
      <c r="I32" s="458">
        <f t="shared" si="6"/>
        <v>0</v>
      </c>
      <c r="J32" s="458">
        <f t="shared" si="6"/>
        <v>0</v>
      </c>
      <c r="K32" s="458">
        <f t="shared" si="6"/>
        <v>0</v>
      </c>
      <c r="L32" s="458">
        <f t="shared" si="6"/>
        <v>0</v>
      </c>
      <c r="M32" s="458">
        <f t="shared" si="6"/>
        <v>0</v>
      </c>
      <c r="N32" s="458">
        <f t="shared" si="6"/>
        <v>0</v>
      </c>
      <c r="O32" s="458"/>
      <c r="P32" s="459">
        <f>+N32+P31</f>
        <v>0</v>
      </c>
      <c r="Q32" s="459">
        <f>+P32+Q31</f>
        <v>0</v>
      </c>
      <c r="R32" s="231"/>
      <c r="S32" s="231"/>
      <c r="T32" s="231"/>
      <c r="U32" s="231"/>
      <c r="V32" s="231"/>
      <c r="W32" s="231"/>
      <c r="X32" s="231"/>
      <c r="Y32" s="231"/>
      <c r="Z32" s="231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</row>
    <row r="33" spans="1:39" ht="15" customHeight="1" x14ac:dyDescent="0.25">
      <c r="A33" s="33"/>
      <c r="B33" s="3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3"/>
      <c r="Q33" s="33"/>
      <c r="R33" s="211"/>
      <c r="S33" s="211"/>
      <c r="T33" s="211"/>
      <c r="U33" s="211"/>
      <c r="V33" s="211"/>
      <c r="W33" s="211"/>
      <c r="X33" s="211"/>
      <c r="Y33" s="211"/>
      <c r="Z33" s="211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</row>
    <row r="34" spans="1:39" ht="12.75" customHeight="1" x14ac:dyDescent="0.25">
      <c r="A34" s="33"/>
      <c r="B34" s="597"/>
      <c r="C34" s="598"/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8"/>
      <c r="O34" s="598"/>
      <c r="P34" s="33"/>
      <c r="Q34" s="33"/>
      <c r="R34" s="211"/>
      <c r="S34" s="211"/>
      <c r="T34" s="211"/>
      <c r="U34" s="211"/>
      <c r="V34" s="211"/>
      <c r="W34" s="211"/>
      <c r="X34" s="211"/>
      <c r="Y34" s="211"/>
      <c r="Z34" s="211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</row>
    <row r="35" spans="1:39" ht="12.75" customHeight="1" x14ac:dyDescent="0.25">
      <c r="A35" s="211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28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</row>
    <row r="36" spans="1:39" ht="12.75" customHeight="1" x14ac:dyDescent="0.25">
      <c r="A36" s="211"/>
      <c r="B36" s="229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28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</row>
    <row r="37" spans="1:39" ht="12.75" customHeight="1" x14ac:dyDescent="0.25">
      <c r="A37" s="211"/>
      <c r="B37" s="229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28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</row>
    <row r="38" spans="1:39" ht="12.75" customHeight="1" x14ac:dyDescent="0.25">
      <c r="A38" s="211"/>
      <c r="B38" s="229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28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</row>
    <row r="39" spans="1:39" ht="12.75" customHeight="1" x14ac:dyDescent="0.25">
      <c r="A39" s="211"/>
      <c r="B39" s="229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28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</row>
    <row r="40" spans="1:39" ht="12.75" customHeight="1" x14ac:dyDescent="0.25">
      <c r="A40" s="211"/>
      <c r="B40" s="229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28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</row>
    <row r="41" spans="1:39" ht="12.75" customHeight="1" x14ac:dyDescent="0.25">
      <c r="A41" s="211"/>
      <c r="B41" s="229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28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</row>
    <row r="42" spans="1:39" ht="12.75" customHeight="1" x14ac:dyDescent="0.25">
      <c r="A42" s="211"/>
      <c r="B42" s="229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28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</row>
    <row r="43" spans="1:39" ht="12.75" customHeight="1" x14ac:dyDescent="0.25">
      <c r="A43" s="211"/>
      <c r="B43" s="229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28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</row>
    <row r="44" spans="1:39" ht="12.75" customHeight="1" x14ac:dyDescent="0.25">
      <c r="A44" s="211"/>
      <c r="B44" s="229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28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</row>
    <row r="45" spans="1:39" ht="12.75" customHeight="1" x14ac:dyDescent="0.25">
      <c r="A45" s="211"/>
      <c r="B45" s="229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28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</row>
    <row r="46" spans="1:39" ht="12.75" customHeight="1" x14ac:dyDescent="0.25">
      <c r="A46" s="211"/>
      <c r="B46" s="229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28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</row>
    <row r="47" spans="1:39" ht="12.75" customHeight="1" x14ac:dyDescent="0.25">
      <c r="A47" s="211"/>
      <c r="B47" s="229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28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</row>
    <row r="48" spans="1:39" ht="12.75" customHeight="1" x14ac:dyDescent="0.25">
      <c r="A48" s="211"/>
      <c r="B48" s="229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28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</row>
    <row r="49" spans="1:39" ht="12.75" customHeight="1" x14ac:dyDescent="0.25">
      <c r="A49" s="211"/>
      <c r="B49" s="229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28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</row>
    <row r="50" spans="1:39" ht="12.75" customHeight="1" x14ac:dyDescent="0.25">
      <c r="A50" s="211"/>
      <c r="B50" s="229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28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</row>
    <row r="51" spans="1:39" ht="12.75" customHeight="1" x14ac:dyDescent="0.25">
      <c r="A51" s="211"/>
      <c r="B51" s="229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28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</row>
    <row r="52" spans="1:39" ht="12.75" customHeight="1" x14ac:dyDescent="0.25">
      <c r="A52" s="211"/>
      <c r="B52" s="229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28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</row>
    <row r="53" spans="1:39" ht="12.75" customHeight="1" x14ac:dyDescent="0.25">
      <c r="A53" s="211"/>
      <c r="B53" s="229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28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</row>
    <row r="54" spans="1:39" ht="12.75" customHeight="1" x14ac:dyDescent="0.25">
      <c r="A54" s="211"/>
      <c r="B54" s="229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28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</row>
    <row r="55" spans="1:39" ht="12.75" customHeight="1" x14ac:dyDescent="0.25">
      <c r="A55" s="211"/>
      <c r="B55" s="229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28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</row>
    <row r="56" spans="1:39" ht="12.75" customHeight="1" x14ac:dyDescent="0.25">
      <c r="A56" s="211"/>
      <c r="B56" s="229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28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</row>
    <row r="57" spans="1:39" ht="12.75" customHeight="1" x14ac:dyDescent="0.25">
      <c r="A57" s="211"/>
      <c r="B57" s="229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28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</row>
    <row r="58" spans="1:39" ht="12.75" customHeight="1" x14ac:dyDescent="0.25">
      <c r="A58" s="211"/>
      <c r="B58" s="229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28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</row>
    <row r="59" spans="1:39" ht="12.75" customHeight="1" x14ac:dyDescent="0.25">
      <c r="A59" s="211"/>
      <c r="B59" s="229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28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</row>
    <row r="60" spans="1:39" ht="12.75" customHeight="1" x14ac:dyDescent="0.25">
      <c r="A60" s="211"/>
      <c r="B60" s="229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28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</row>
    <row r="61" spans="1:39" ht="12.75" customHeight="1" x14ac:dyDescent="0.25">
      <c r="A61" s="211"/>
      <c r="B61" s="229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28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</row>
    <row r="62" spans="1:39" ht="12.75" customHeight="1" x14ac:dyDescent="0.25">
      <c r="A62" s="211"/>
      <c r="B62" s="229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28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</row>
    <row r="63" spans="1:39" ht="12.75" customHeight="1" x14ac:dyDescent="0.25">
      <c r="A63" s="211"/>
      <c r="B63" s="229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28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</row>
    <row r="64" spans="1:39" ht="12.75" customHeight="1" x14ac:dyDescent="0.25">
      <c r="A64" s="211"/>
      <c r="B64" s="229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28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</row>
    <row r="65" spans="1:26" ht="12.75" customHeight="1" x14ac:dyDescent="0.25">
      <c r="A65" s="211"/>
      <c r="B65" s="229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28"/>
      <c r="P65" s="211"/>
      <c r="Q65" s="211"/>
      <c r="R65" s="211"/>
      <c r="S65" s="211"/>
      <c r="T65" s="211"/>
      <c r="U65" s="33"/>
      <c r="V65" s="2"/>
      <c r="W65" s="2"/>
      <c r="X65" s="2"/>
      <c r="Y65" s="2"/>
      <c r="Z65" s="2"/>
    </row>
    <row r="66" spans="1:26" ht="12.75" customHeight="1" x14ac:dyDescent="0.25">
      <c r="A66" s="211"/>
      <c r="B66" s="229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28"/>
      <c r="P66" s="211"/>
      <c r="Q66" s="211"/>
      <c r="R66" s="211"/>
      <c r="S66" s="211"/>
      <c r="T66" s="211"/>
      <c r="U66" s="33"/>
      <c r="V66" s="2"/>
      <c r="W66" s="2"/>
      <c r="X66" s="2"/>
      <c r="Y66" s="2"/>
      <c r="Z66" s="2"/>
    </row>
    <row r="67" spans="1:26" ht="12.75" customHeight="1" x14ac:dyDescent="0.25">
      <c r="A67" s="211"/>
      <c r="B67" s="229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28"/>
      <c r="P67" s="211"/>
      <c r="Q67" s="211"/>
      <c r="R67" s="211"/>
      <c r="S67" s="211"/>
      <c r="T67" s="211"/>
      <c r="U67" s="33"/>
      <c r="V67" s="2"/>
      <c r="W67" s="2"/>
      <c r="X67" s="2"/>
      <c r="Y67" s="2"/>
      <c r="Z67" s="2"/>
    </row>
    <row r="68" spans="1:26" ht="12.75" customHeight="1" x14ac:dyDescent="0.25">
      <c r="A68" s="211"/>
      <c r="B68" s="229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28"/>
      <c r="P68" s="211"/>
      <c r="Q68" s="211"/>
      <c r="R68" s="211"/>
      <c r="S68" s="211"/>
      <c r="T68" s="211"/>
      <c r="U68" s="33"/>
      <c r="V68" s="2"/>
      <c r="W68" s="2"/>
      <c r="X68" s="2"/>
      <c r="Y68" s="2"/>
      <c r="Z68" s="2"/>
    </row>
    <row r="69" spans="1:26" ht="12.75" customHeight="1" x14ac:dyDescent="0.25">
      <c r="A69" s="211"/>
      <c r="B69" s="229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28"/>
      <c r="P69" s="211"/>
      <c r="Q69" s="211"/>
      <c r="R69" s="211"/>
      <c r="S69" s="211"/>
      <c r="T69" s="211"/>
      <c r="U69" s="33"/>
      <c r="V69" s="2"/>
      <c r="W69" s="2"/>
      <c r="X69" s="2"/>
      <c r="Y69" s="2"/>
      <c r="Z69" s="2"/>
    </row>
    <row r="70" spans="1:26" ht="12.75" hidden="1" customHeight="1" x14ac:dyDescent="0.25">
      <c r="A70" s="211"/>
      <c r="B70" s="229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28"/>
      <c r="P70" s="211"/>
      <c r="Q70" s="211"/>
      <c r="R70" s="211"/>
      <c r="S70" s="211"/>
      <c r="T70" s="211"/>
      <c r="U70" s="2"/>
      <c r="V70" s="2"/>
      <c r="W70" s="2"/>
      <c r="X70" s="2"/>
      <c r="Y70" s="2"/>
      <c r="Z70" s="2"/>
    </row>
    <row r="71" spans="1:26" ht="12.75" hidden="1" customHeight="1" x14ac:dyDescent="0.25">
      <c r="A71" s="211"/>
      <c r="B71" s="229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28"/>
      <c r="P71" s="211"/>
      <c r="Q71" s="211"/>
      <c r="R71" s="211"/>
      <c r="S71" s="211"/>
      <c r="T71" s="211"/>
      <c r="U71" s="2"/>
      <c r="V71" s="2"/>
      <c r="W71" s="2"/>
      <c r="X71" s="2"/>
      <c r="Y71" s="2"/>
      <c r="Z71" s="2"/>
    </row>
    <row r="72" spans="1:26" ht="12.75" hidden="1" customHeight="1" x14ac:dyDescent="0.25">
      <c r="A72" s="211"/>
      <c r="B72" s="229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28"/>
      <c r="P72" s="211"/>
      <c r="Q72" s="211"/>
      <c r="R72" s="211"/>
      <c r="S72" s="211"/>
      <c r="T72" s="211"/>
      <c r="U72" s="2"/>
      <c r="V72" s="2"/>
      <c r="W72" s="2"/>
      <c r="X72" s="2"/>
      <c r="Y72" s="2"/>
      <c r="Z72" s="2"/>
    </row>
    <row r="73" spans="1:26" ht="12.75" hidden="1" customHeight="1" x14ac:dyDescent="0.25">
      <c r="A73" s="211"/>
      <c r="B73" s="229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28"/>
      <c r="P73" s="211"/>
      <c r="Q73" s="211"/>
      <c r="R73" s="211"/>
      <c r="S73" s="211"/>
      <c r="T73" s="211"/>
      <c r="U73" s="2"/>
      <c r="V73" s="2"/>
      <c r="W73" s="2"/>
      <c r="X73" s="2"/>
      <c r="Y73" s="2"/>
      <c r="Z73" s="2"/>
    </row>
    <row r="74" spans="1:26" ht="12.75" hidden="1" customHeight="1" x14ac:dyDescent="0.25">
      <c r="A74" s="211"/>
      <c r="B74" s="229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28"/>
      <c r="P74" s="211"/>
      <c r="Q74" s="211"/>
      <c r="R74" s="211"/>
      <c r="S74" s="211"/>
      <c r="T74" s="211"/>
      <c r="U74" s="2"/>
      <c r="V74" s="2"/>
      <c r="W74" s="2"/>
      <c r="X74" s="2"/>
      <c r="Y74" s="2"/>
      <c r="Z74" s="2"/>
    </row>
    <row r="75" spans="1:26" ht="12.75" hidden="1" customHeight="1" x14ac:dyDescent="0.25">
      <c r="A75" s="211"/>
      <c r="B75" s="229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28"/>
      <c r="P75" s="211"/>
      <c r="Q75" s="211"/>
      <c r="R75" s="211"/>
      <c r="S75" s="211"/>
      <c r="T75" s="211"/>
      <c r="U75" s="2"/>
      <c r="V75" s="2"/>
      <c r="W75" s="2"/>
      <c r="X75" s="2"/>
      <c r="Y75" s="2"/>
      <c r="Z75" s="2"/>
    </row>
    <row r="76" spans="1:26" ht="12.75" hidden="1" customHeight="1" x14ac:dyDescent="0.25">
      <c r="A76" s="211"/>
      <c r="B76" s="229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28"/>
      <c r="P76" s="211"/>
      <c r="Q76" s="211"/>
      <c r="R76" s="211"/>
      <c r="S76" s="211"/>
      <c r="T76" s="211"/>
      <c r="U76" s="2"/>
      <c r="V76" s="2"/>
      <c r="W76" s="2"/>
      <c r="X76" s="2"/>
      <c r="Y76" s="2"/>
      <c r="Z76" s="2"/>
    </row>
    <row r="77" spans="1:26" ht="12.75" hidden="1" customHeight="1" x14ac:dyDescent="0.25">
      <c r="A77" s="211"/>
      <c r="B77" s="229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28"/>
      <c r="P77" s="211"/>
      <c r="Q77" s="211"/>
      <c r="R77" s="211"/>
      <c r="S77" s="211"/>
      <c r="T77" s="211"/>
      <c r="U77" s="2"/>
      <c r="V77" s="2"/>
      <c r="W77" s="2"/>
      <c r="X77" s="2"/>
      <c r="Y77" s="2"/>
      <c r="Z77" s="2"/>
    </row>
    <row r="78" spans="1:26" ht="12.75" hidden="1" customHeight="1" x14ac:dyDescent="0.25">
      <c r="A78" s="211"/>
      <c r="B78" s="229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28"/>
      <c r="P78" s="211"/>
      <c r="Q78" s="211"/>
      <c r="R78" s="211"/>
      <c r="S78" s="211"/>
      <c r="T78" s="211"/>
      <c r="U78" s="2"/>
      <c r="V78" s="2"/>
      <c r="W78" s="2"/>
      <c r="X78" s="2"/>
      <c r="Y78" s="2"/>
      <c r="Z78" s="2"/>
    </row>
    <row r="79" spans="1:26" ht="12.75" hidden="1" customHeight="1" x14ac:dyDescent="0.25">
      <c r="A79" s="211"/>
      <c r="B79" s="229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28"/>
      <c r="P79" s="211"/>
      <c r="Q79" s="211"/>
      <c r="R79" s="211"/>
      <c r="S79" s="211"/>
      <c r="T79" s="211"/>
      <c r="U79" s="2"/>
      <c r="V79" s="2"/>
      <c r="W79" s="2"/>
      <c r="X79" s="2"/>
      <c r="Y79" s="2"/>
      <c r="Z79" s="2"/>
    </row>
    <row r="80" spans="1:26" ht="12.75" hidden="1" customHeight="1" x14ac:dyDescent="0.25">
      <c r="A80" s="211"/>
      <c r="B80" s="229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28"/>
      <c r="P80" s="211"/>
      <c r="Q80" s="211"/>
      <c r="R80" s="211"/>
      <c r="S80" s="211"/>
      <c r="T80" s="211"/>
      <c r="U80" s="2"/>
      <c r="V80" s="2"/>
      <c r="W80" s="2"/>
      <c r="X80" s="2"/>
      <c r="Y80" s="2"/>
      <c r="Z80" s="2"/>
    </row>
    <row r="81" spans="1:26" ht="12.75" hidden="1" customHeight="1" x14ac:dyDescent="0.25">
      <c r="A81" s="211"/>
      <c r="B81" s="229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28"/>
      <c r="P81" s="211"/>
      <c r="Q81" s="211"/>
      <c r="R81" s="211"/>
      <c r="S81" s="211"/>
      <c r="T81" s="211"/>
      <c r="U81" s="2"/>
      <c r="V81" s="2"/>
      <c r="W81" s="2"/>
      <c r="X81" s="2"/>
      <c r="Y81" s="2"/>
      <c r="Z81" s="2"/>
    </row>
    <row r="82" spans="1:26" ht="12.75" hidden="1" customHeight="1" x14ac:dyDescent="0.25">
      <c r="A82" s="211"/>
      <c r="B82" s="229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28"/>
      <c r="P82" s="211"/>
      <c r="Q82" s="211"/>
      <c r="R82" s="211"/>
      <c r="S82" s="211"/>
      <c r="T82" s="211"/>
      <c r="U82" s="2"/>
      <c r="V82" s="2"/>
      <c r="W82" s="2"/>
      <c r="X82" s="2"/>
      <c r="Y82" s="2"/>
      <c r="Z82" s="2"/>
    </row>
    <row r="83" spans="1:26" ht="12.75" hidden="1" customHeight="1" x14ac:dyDescent="0.25">
      <c r="A83" s="211"/>
      <c r="B83" s="229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28"/>
      <c r="P83" s="211"/>
      <c r="Q83" s="211"/>
      <c r="R83" s="211"/>
      <c r="S83" s="211"/>
      <c r="T83" s="211"/>
      <c r="U83" s="2"/>
      <c r="V83" s="2"/>
      <c r="W83" s="2"/>
      <c r="X83" s="2"/>
      <c r="Y83" s="2"/>
      <c r="Z83" s="2"/>
    </row>
    <row r="84" spans="1:26" ht="12.75" hidden="1" customHeight="1" x14ac:dyDescent="0.25">
      <c r="A84" s="211"/>
      <c r="B84" s="229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28"/>
      <c r="P84" s="211"/>
      <c r="Q84" s="211"/>
      <c r="R84" s="211"/>
      <c r="S84" s="211"/>
      <c r="T84" s="211"/>
      <c r="U84" s="2"/>
      <c r="V84" s="2"/>
      <c r="W84" s="2"/>
      <c r="X84" s="2"/>
      <c r="Y84" s="2"/>
      <c r="Z84" s="2"/>
    </row>
    <row r="85" spans="1:26" ht="12.75" hidden="1" customHeight="1" x14ac:dyDescent="0.25">
      <c r="A85" s="211"/>
      <c r="B85" s="229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28"/>
      <c r="P85" s="211"/>
      <c r="Q85" s="211"/>
      <c r="R85" s="211"/>
      <c r="S85" s="211"/>
      <c r="T85" s="211"/>
      <c r="U85" s="2"/>
      <c r="V85" s="2"/>
      <c r="W85" s="2"/>
      <c r="X85" s="2"/>
      <c r="Y85" s="2"/>
      <c r="Z85" s="2"/>
    </row>
    <row r="86" spans="1:26" ht="12.75" hidden="1" customHeight="1" x14ac:dyDescent="0.25">
      <c r="A86" s="211"/>
      <c r="B86" s="229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28"/>
      <c r="P86" s="211"/>
      <c r="Q86" s="211"/>
      <c r="R86" s="211"/>
      <c r="S86" s="211"/>
      <c r="T86" s="211"/>
      <c r="U86" s="2"/>
      <c r="V86" s="2"/>
      <c r="W86" s="2"/>
      <c r="X86" s="2"/>
      <c r="Y86" s="2"/>
      <c r="Z86" s="2"/>
    </row>
    <row r="87" spans="1:26" ht="12.75" hidden="1" customHeight="1" x14ac:dyDescent="0.25">
      <c r="A87" s="211"/>
      <c r="B87" s="229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28"/>
      <c r="P87" s="211"/>
      <c r="Q87" s="211"/>
      <c r="R87" s="211"/>
      <c r="S87" s="211"/>
      <c r="T87" s="211"/>
      <c r="U87" s="2"/>
      <c r="V87" s="2"/>
      <c r="W87" s="2"/>
      <c r="X87" s="2"/>
      <c r="Y87" s="2"/>
      <c r="Z87" s="2"/>
    </row>
    <row r="88" spans="1:26" ht="12.75" hidden="1" customHeight="1" x14ac:dyDescent="0.25">
      <c r="A88" s="211"/>
      <c r="B88" s="229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28"/>
      <c r="P88" s="211"/>
      <c r="Q88" s="211"/>
      <c r="R88" s="211"/>
      <c r="S88" s="211"/>
      <c r="T88" s="211"/>
      <c r="U88" s="2"/>
      <c r="V88" s="2"/>
      <c r="W88" s="2"/>
      <c r="X88" s="2"/>
      <c r="Y88" s="2"/>
      <c r="Z88" s="2"/>
    </row>
    <row r="89" spans="1:26" ht="12.75" hidden="1" customHeight="1" x14ac:dyDescent="0.25">
      <c r="A89" s="211"/>
      <c r="B89" s="229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28"/>
      <c r="P89" s="211"/>
      <c r="Q89" s="211"/>
      <c r="R89" s="211"/>
      <c r="S89" s="211"/>
      <c r="T89" s="211"/>
      <c r="U89" s="2"/>
      <c r="V89" s="2"/>
      <c r="W89" s="2"/>
      <c r="X89" s="2"/>
      <c r="Y89" s="2"/>
      <c r="Z89" s="2"/>
    </row>
    <row r="90" spans="1:26" ht="12.75" hidden="1" customHeight="1" x14ac:dyDescent="0.25">
      <c r="A90" s="211"/>
      <c r="B90" s="229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28"/>
      <c r="P90" s="211"/>
      <c r="Q90" s="211"/>
      <c r="R90" s="211"/>
      <c r="S90" s="211"/>
      <c r="T90" s="211"/>
      <c r="U90" s="2"/>
      <c r="V90" s="2"/>
      <c r="W90" s="2"/>
      <c r="X90" s="2"/>
      <c r="Y90" s="2"/>
      <c r="Z90" s="2"/>
    </row>
    <row r="91" spans="1:26" ht="12.75" hidden="1" customHeight="1" x14ac:dyDescent="0.25">
      <c r="A91" s="211"/>
      <c r="B91" s="229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28"/>
      <c r="P91" s="211"/>
      <c r="Q91" s="211"/>
      <c r="R91" s="211"/>
      <c r="S91" s="211"/>
      <c r="T91" s="211"/>
      <c r="U91" s="2"/>
      <c r="V91" s="2"/>
      <c r="W91" s="2"/>
      <c r="X91" s="2"/>
      <c r="Y91" s="2"/>
      <c r="Z91" s="2"/>
    </row>
    <row r="92" spans="1:26" ht="12.75" hidden="1" customHeight="1" x14ac:dyDescent="0.25">
      <c r="A92" s="211"/>
      <c r="B92" s="229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28"/>
      <c r="P92" s="211"/>
      <c r="Q92" s="211"/>
      <c r="R92" s="211"/>
      <c r="S92" s="211"/>
      <c r="T92" s="211"/>
      <c r="U92" s="2"/>
      <c r="V92" s="2"/>
      <c r="W92" s="2"/>
      <c r="X92" s="2"/>
      <c r="Y92" s="2"/>
      <c r="Z92" s="2"/>
    </row>
    <row r="93" spans="1:26" ht="12.75" hidden="1" customHeight="1" x14ac:dyDescent="0.25">
      <c r="A93" s="2"/>
      <c r="B93" s="1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hidden="1" customHeight="1" x14ac:dyDescent="0.25">
      <c r="A94" s="2"/>
      <c r="B94" s="1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hidden="1" customHeight="1" x14ac:dyDescent="0.25">
      <c r="A95" s="2"/>
      <c r="B95" s="1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hidden="1" customHeight="1" x14ac:dyDescent="0.25">
      <c r="A96" s="2"/>
      <c r="B96" s="1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hidden="1" customHeight="1" x14ac:dyDescent="0.25">
      <c r="A97" s="2"/>
      <c r="B97" s="1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hidden="1" customHeight="1" x14ac:dyDescent="0.25">
      <c r="A98" s="2"/>
      <c r="B98" s="1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hidden="1" customHeight="1" x14ac:dyDescent="0.25">
      <c r="A99" s="2"/>
      <c r="B99" s="1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hidden="1" customHeight="1" x14ac:dyDescent="0.25">
      <c r="A100" s="2"/>
      <c r="B100" s="1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hidden="1" customHeight="1" x14ac:dyDescent="0.25">
      <c r="A101" s="2"/>
      <c r="B101" s="1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hidden="1" customHeight="1" x14ac:dyDescent="0.25">
      <c r="A102" s="2"/>
      <c r="B102" s="1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hidden="1" customHeight="1" x14ac:dyDescent="0.25">
      <c r="A103" s="2"/>
      <c r="B103" s="1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hidden="1" customHeight="1" x14ac:dyDescent="0.25">
      <c r="A104" s="2"/>
      <c r="B104" s="1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hidden="1" customHeight="1" x14ac:dyDescent="0.25">
      <c r="A105" s="2"/>
      <c r="B105" s="1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hidden="1" customHeight="1" x14ac:dyDescent="0.25">
      <c r="A106" s="2"/>
      <c r="B106" s="1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hidden="1" customHeight="1" x14ac:dyDescent="0.25">
      <c r="A107" s="2"/>
      <c r="B107" s="1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hidden="1" customHeight="1" x14ac:dyDescent="0.25">
      <c r="A108" s="2"/>
      <c r="B108" s="1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hidden="1" customHeight="1" x14ac:dyDescent="0.25">
      <c r="A109" s="2"/>
      <c r="B109" s="1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hidden="1" customHeight="1" x14ac:dyDescent="0.25">
      <c r="A110" s="2"/>
      <c r="B110" s="1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hidden="1" customHeight="1" x14ac:dyDescent="0.25">
      <c r="A111" s="2"/>
      <c r="B111" s="1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hidden="1" customHeight="1" x14ac:dyDescent="0.25">
      <c r="A112" s="2"/>
      <c r="B112" s="1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hidden="1" customHeight="1" x14ac:dyDescent="0.25">
      <c r="A113" s="2"/>
      <c r="B113" s="1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hidden="1" customHeight="1" x14ac:dyDescent="0.25">
      <c r="A114" s="2"/>
      <c r="B114" s="1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1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hidden="1" customHeight="1" x14ac:dyDescent="0.25">
      <c r="A115" s="2"/>
      <c r="B115" s="1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1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hidden="1" customHeight="1" x14ac:dyDescent="0.25">
      <c r="A116" s="2"/>
      <c r="B116" s="1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1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hidden="1" customHeight="1" x14ac:dyDescent="0.25">
      <c r="A117" s="2"/>
      <c r="B117" s="1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1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hidden="1" customHeight="1" x14ac:dyDescent="0.25">
      <c r="A118" s="2"/>
      <c r="B118" s="1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1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hidden="1" customHeight="1" x14ac:dyDescent="0.25">
      <c r="A119" s="2"/>
      <c r="B119" s="1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1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hidden="1" customHeight="1" x14ac:dyDescent="0.25">
      <c r="A120" s="2"/>
      <c r="B120" s="1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1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hidden="1" customHeight="1" x14ac:dyDescent="0.25">
      <c r="A121" s="2"/>
      <c r="B121" s="1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1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hidden="1" customHeight="1" x14ac:dyDescent="0.25">
      <c r="A122" s="2"/>
      <c r="B122" s="1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1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hidden="1" customHeight="1" x14ac:dyDescent="0.25">
      <c r="A123" s="2"/>
      <c r="B123" s="1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1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hidden="1" customHeight="1" x14ac:dyDescent="0.25">
      <c r="A124" s="2"/>
      <c r="B124" s="1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1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hidden="1" customHeight="1" x14ac:dyDescent="0.25">
      <c r="A125" s="2"/>
      <c r="B125" s="1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1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hidden="1" customHeight="1" x14ac:dyDescent="0.25">
      <c r="A126" s="2"/>
      <c r="B126" s="1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1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hidden="1" customHeight="1" x14ac:dyDescent="0.25">
      <c r="A127" s="2"/>
      <c r="B127" s="1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1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hidden="1" customHeight="1" x14ac:dyDescent="0.25">
      <c r="A128" s="2"/>
      <c r="B128" s="1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1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hidden="1" customHeight="1" x14ac:dyDescent="0.25">
      <c r="A129" s="2"/>
      <c r="B129" s="1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1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hidden="1" customHeight="1" x14ac:dyDescent="0.25">
      <c r="A130" s="2"/>
      <c r="B130" s="1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1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hidden="1" customHeight="1" x14ac:dyDescent="0.25">
      <c r="A131" s="2"/>
      <c r="B131" s="1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1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hidden="1" customHeight="1" x14ac:dyDescent="0.25">
      <c r="A132" s="2"/>
      <c r="B132" s="1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1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hidden="1" customHeight="1" x14ac:dyDescent="0.25">
      <c r="A133" s="2"/>
      <c r="B133" s="1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1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hidden="1" customHeight="1" x14ac:dyDescent="0.25">
      <c r="A134" s="2"/>
      <c r="B134" s="1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1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hidden="1" customHeight="1" x14ac:dyDescent="0.25">
      <c r="A135" s="2"/>
      <c r="B135" s="1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1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hidden="1" customHeight="1" x14ac:dyDescent="0.25">
      <c r="A136" s="2"/>
      <c r="B136" s="1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1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hidden="1" customHeight="1" x14ac:dyDescent="0.25">
      <c r="A137" s="2"/>
      <c r="B137" s="1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1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hidden="1" customHeight="1" x14ac:dyDescent="0.25">
      <c r="A138" s="2"/>
      <c r="B138" s="1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1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hidden="1" customHeight="1" x14ac:dyDescent="0.25">
      <c r="A139" s="2"/>
      <c r="B139" s="1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1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hidden="1" customHeight="1" x14ac:dyDescent="0.25">
      <c r="A140" s="2"/>
      <c r="B140" s="1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1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hidden="1" customHeight="1" x14ac:dyDescent="0.25">
      <c r="A141" s="2"/>
      <c r="B141" s="1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1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hidden="1" customHeight="1" x14ac:dyDescent="0.25">
      <c r="A142" s="2"/>
      <c r="B142" s="1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1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hidden="1" customHeight="1" x14ac:dyDescent="0.25">
      <c r="A143" s="2"/>
      <c r="B143" s="1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1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hidden="1" customHeight="1" x14ac:dyDescent="0.25">
      <c r="A144" s="2"/>
      <c r="B144" s="1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1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hidden="1" customHeight="1" x14ac:dyDescent="0.25">
      <c r="A145" s="2"/>
      <c r="B145" s="1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1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hidden="1" customHeight="1" x14ac:dyDescent="0.25">
      <c r="A146" s="2"/>
      <c r="B146" s="1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1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hidden="1" customHeight="1" x14ac:dyDescent="0.25">
      <c r="A147" s="2"/>
      <c r="B147" s="1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1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hidden="1" customHeight="1" x14ac:dyDescent="0.25">
      <c r="A148" s="2"/>
      <c r="B148" s="1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1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hidden="1" customHeight="1" x14ac:dyDescent="0.25">
      <c r="A149" s="2"/>
      <c r="B149" s="1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1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hidden="1" customHeight="1" x14ac:dyDescent="0.25">
      <c r="A150" s="2"/>
      <c r="B150" s="1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1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hidden="1" customHeight="1" x14ac:dyDescent="0.25">
      <c r="A151" s="2"/>
      <c r="B151" s="1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1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hidden="1" customHeight="1" x14ac:dyDescent="0.25">
      <c r="A152" s="2"/>
      <c r="B152" s="1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1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hidden="1" customHeight="1" x14ac:dyDescent="0.25">
      <c r="A153" s="2"/>
      <c r="B153" s="1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1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hidden="1" customHeight="1" x14ac:dyDescent="0.25">
      <c r="A154" s="2"/>
      <c r="B154" s="1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1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hidden="1" customHeight="1" x14ac:dyDescent="0.25">
      <c r="A155" s="2"/>
      <c r="B155" s="1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1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hidden="1" customHeight="1" x14ac:dyDescent="0.25">
      <c r="A156" s="2"/>
      <c r="B156" s="1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1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hidden="1" customHeight="1" x14ac:dyDescent="0.25">
      <c r="A157" s="2"/>
      <c r="B157" s="1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1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hidden="1" customHeight="1" x14ac:dyDescent="0.25">
      <c r="A158" s="2"/>
      <c r="B158" s="1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1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hidden="1" customHeight="1" x14ac:dyDescent="0.25">
      <c r="A159" s="2"/>
      <c r="B159" s="1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1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hidden="1" customHeight="1" x14ac:dyDescent="0.25">
      <c r="A160" s="2"/>
      <c r="B160" s="1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1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hidden="1" customHeight="1" x14ac:dyDescent="0.25">
      <c r="A161" s="2"/>
      <c r="B161" s="1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1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hidden="1" customHeight="1" x14ac:dyDescent="0.25">
      <c r="A162" s="2"/>
      <c r="B162" s="1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1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hidden="1" customHeight="1" x14ac:dyDescent="0.25">
      <c r="A163" s="2"/>
      <c r="B163" s="1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1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hidden="1" customHeight="1" x14ac:dyDescent="0.25">
      <c r="A164" s="2"/>
      <c r="B164" s="1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1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hidden="1" customHeight="1" x14ac:dyDescent="0.25">
      <c r="A165" s="2"/>
      <c r="B165" s="1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1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hidden="1" customHeight="1" x14ac:dyDescent="0.25">
      <c r="A166" s="2"/>
      <c r="B166" s="1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1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hidden="1" customHeight="1" x14ac:dyDescent="0.25">
      <c r="A167" s="2"/>
      <c r="B167" s="1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1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hidden="1" customHeight="1" x14ac:dyDescent="0.25">
      <c r="A168" s="2"/>
      <c r="B168" s="1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1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hidden="1" customHeight="1" x14ac:dyDescent="0.25">
      <c r="A169" s="2"/>
      <c r="B169" s="1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1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hidden="1" customHeight="1" x14ac:dyDescent="0.25">
      <c r="A170" s="2"/>
      <c r="B170" s="1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1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hidden="1" customHeight="1" x14ac:dyDescent="0.25">
      <c r="A171" s="2"/>
      <c r="B171" s="1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1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hidden="1" customHeight="1" x14ac:dyDescent="0.25">
      <c r="A172" s="2"/>
      <c r="B172" s="1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1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hidden="1" customHeight="1" x14ac:dyDescent="0.25">
      <c r="A173" s="2"/>
      <c r="B173" s="1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1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hidden="1" customHeight="1" x14ac:dyDescent="0.25">
      <c r="A174" s="2"/>
      <c r="B174" s="1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1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hidden="1" customHeight="1" x14ac:dyDescent="0.25">
      <c r="A175" s="2"/>
      <c r="B175" s="1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1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hidden="1" customHeight="1" x14ac:dyDescent="0.25">
      <c r="A176" s="2"/>
      <c r="B176" s="1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1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hidden="1" customHeight="1" x14ac:dyDescent="0.25">
      <c r="A177" s="2"/>
      <c r="B177" s="1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1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hidden="1" customHeight="1" x14ac:dyDescent="0.25">
      <c r="A178" s="2"/>
      <c r="B178" s="1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1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hidden="1" customHeight="1" x14ac:dyDescent="0.25">
      <c r="A179" s="2"/>
      <c r="B179" s="1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1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hidden="1" customHeight="1" x14ac:dyDescent="0.25">
      <c r="A180" s="2"/>
      <c r="B180" s="1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1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hidden="1" customHeight="1" x14ac:dyDescent="0.25">
      <c r="A181" s="2"/>
      <c r="B181" s="1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1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hidden="1" customHeight="1" x14ac:dyDescent="0.25">
      <c r="A182" s="2"/>
      <c r="B182" s="1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1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hidden="1" customHeight="1" x14ac:dyDescent="0.25">
      <c r="A183" s="2"/>
      <c r="B183" s="1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1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hidden="1" customHeight="1" x14ac:dyDescent="0.25">
      <c r="A184" s="2"/>
      <c r="B184" s="1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1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hidden="1" customHeight="1" x14ac:dyDescent="0.25">
      <c r="A185" s="2"/>
      <c r="B185" s="1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1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hidden="1" customHeight="1" x14ac:dyDescent="0.25">
      <c r="A186" s="2"/>
      <c r="B186" s="1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1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hidden="1" customHeight="1" x14ac:dyDescent="0.25">
      <c r="A187" s="2"/>
      <c r="B187" s="1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1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hidden="1" customHeight="1" x14ac:dyDescent="0.25">
      <c r="A188" s="2"/>
      <c r="B188" s="1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1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hidden="1" customHeight="1" x14ac:dyDescent="0.25">
      <c r="A189" s="2"/>
      <c r="B189" s="1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1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hidden="1" customHeight="1" x14ac:dyDescent="0.25">
      <c r="A190" s="2"/>
      <c r="B190" s="1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1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hidden="1" customHeight="1" x14ac:dyDescent="0.25">
      <c r="A191" s="2"/>
      <c r="B191" s="1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1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hidden="1" customHeight="1" x14ac:dyDescent="0.25">
      <c r="A192" s="2"/>
      <c r="B192" s="1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1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hidden="1" customHeight="1" x14ac:dyDescent="0.25">
      <c r="A193" s="2"/>
      <c r="B193" s="1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1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hidden="1" customHeight="1" x14ac:dyDescent="0.25">
      <c r="A194" s="2"/>
      <c r="B194" s="1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1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hidden="1" customHeight="1" x14ac:dyDescent="0.25">
      <c r="A195" s="2"/>
      <c r="B195" s="1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1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hidden="1" customHeight="1" x14ac:dyDescent="0.25">
      <c r="A196" s="2"/>
      <c r="B196" s="1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1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hidden="1" customHeight="1" x14ac:dyDescent="0.25">
      <c r="A197" s="2"/>
      <c r="B197" s="1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1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hidden="1" customHeight="1" x14ac:dyDescent="0.25">
      <c r="A198" s="2"/>
      <c r="B198" s="1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1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hidden="1" customHeight="1" x14ac:dyDescent="0.25">
      <c r="A199" s="2"/>
      <c r="B199" s="1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1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hidden="1" customHeight="1" x14ac:dyDescent="0.25">
      <c r="A200" s="2"/>
      <c r="B200" s="1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1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hidden="1" customHeight="1" x14ac:dyDescent="0.25">
      <c r="A201" s="2"/>
      <c r="B201" s="1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1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hidden="1" customHeight="1" x14ac:dyDescent="0.25">
      <c r="A202" s="2"/>
      <c r="B202" s="1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1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hidden="1" customHeight="1" x14ac:dyDescent="0.25">
      <c r="A203" s="2"/>
      <c r="B203" s="1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1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hidden="1" customHeight="1" x14ac:dyDescent="0.25">
      <c r="A204" s="2"/>
      <c r="B204" s="1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1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hidden="1" customHeight="1" x14ac:dyDescent="0.25">
      <c r="A205" s="2"/>
      <c r="B205" s="1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1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hidden="1" customHeight="1" x14ac:dyDescent="0.25">
      <c r="A206" s="2"/>
      <c r="B206" s="1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1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hidden="1" customHeight="1" x14ac:dyDescent="0.25">
      <c r="A207" s="2"/>
      <c r="B207" s="1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1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hidden="1" customHeight="1" x14ac:dyDescent="0.25">
      <c r="A208" s="2"/>
      <c r="B208" s="1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1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hidden="1" customHeight="1" x14ac:dyDescent="0.25">
      <c r="A209" s="2"/>
      <c r="B209" s="1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1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hidden="1" customHeight="1" x14ac:dyDescent="0.25">
      <c r="A210" s="2"/>
      <c r="B210" s="1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1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hidden="1" customHeight="1" x14ac:dyDescent="0.25">
      <c r="A211" s="2"/>
      <c r="B211" s="1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1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hidden="1" customHeight="1" x14ac:dyDescent="0.25">
      <c r="A212" s="2"/>
      <c r="B212" s="1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1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hidden="1" customHeight="1" x14ac:dyDescent="0.25">
      <c r="A213" s="2"/>
      <c r="B213" s="1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1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hidden="1" customHeight="1" x14ac:dyDescent="0.25">
      <c r="A214" s="2"/>
      <c r="B214" s="1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1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hidden="1" customHeight="1" x14ac:dyDescent="0.25">
      <c r="A215" s="2"/>
      <c r="B215" s="1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1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hidden="1" customHeight="1" x14ac:dyDescent="0.25">
      <c r="A216" s="2"/>
      <c r="B216" s="1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1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hidden="1" customHeight="1" x14ac:dyDescent="0.25">
      <c r="A217" s="2"/>
      <c r="B217" s="1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1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hidden="1" customHeight="1" x14ac:dyDescent="0.25">
      <c r="A218" s="2"/>
      <c r="B218" s="1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1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hidden="1" customHeight="1" x14ac:dyDescent="0.25">
      <c r="A219" s="2"/>
      <c r="B219" s="1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1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hidden="1" customHeight="1" x14ac:dyDescent="0.25">
      <c r="A220" s="2"/>
      <c r="B220" s="1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1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hidden="1" customHeight="1" x14ac:dyDescent="0.25">
      <c r="A221" s="2"/>
      <c r="B221" s="1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1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hidden="1" customHeight="1" x14ac:dyDescent="0.25">
      <c r="A222" s="2"/>
      <c r="B222" s="1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1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hidden="1" customHeight="1" x14ac:dyDescent="0.25">
      <c r="A223" s="2"/>
      <c r="B223" s="1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1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hidden="1" customHeight="1" x14ac:dyDescent="0.25">
      <c r="A224" s="2"/>
      <c r="B224" s="1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1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hidden="1" customHeight="1" x14ac:dyDescent="0.25">
      <c r="A225" s="2"/>
      <c r="B225" s="1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1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hidden="1" customHeight="1" x14ac:dyDescent="0.25">
      <c r="A226" s="2"/>
      <c r="B226" s="1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1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hidden="1" customHeight="1" x14ac:dyDescent="0.25">
      <c r="A227" s="2"/>
      <c r="B227" s="1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1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hidden="1" customHeight="1" x14ac:dyDescent="0.25">
      <c r="A228" s="2"/>
      <c r="B228" s="1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1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hidden="1" customHeight="1" x14ac:dyDescent="0.25">
      <c r="A229" s="2"/>
      <c r="B229" s="1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1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hidden="1" customHeight="1" x14ac:dyDescent="0.25">
      <c r="A230" s="2"/>
      <c r="B230" s="1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1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hidden="1" customHeight="1" x14ac:dyDescent="0.25">
      <c r="A231" s="2"/>
      <c r="B231" s="1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1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hidden="1" customHeight="1" x14ac:dyDescent="0.25">
      <c r="A232" s="2"/>
      <c r="B232" s="1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1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hidden="1" customHeight="1" x14ac:dyDescent="0.25">
      <c r="A233" s="2"/>
      <c r="B233" s="1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1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hidden="1" customHeight="1" x14ac:dyDescent="0.25">
      <c r="A234" s="2"/>
      <c r="B234" s="1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1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hidden="1" customHeight="1" x14ac:dyDescent="0.25">
      <c r="A235" s="2"/>
      <c r="B235" s="1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1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hidden="1" customHeight="1" x14ac:dyDescent="0.25">
      <c r="A236" s="2"/>
      <c r="B236" s="1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1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hidden="1" customHeight="1" x14ac:dyDescent="0.25">
      <c r="A237" s="2"/>
      <c r="B237" s="1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1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hidden="1" customHeight="1" x14ac:dyDescent="0.25">
      <c r="A238" s="2"/>
      <c r="B238" s="1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1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hidden="1" customHeight="1" x14ac:dyDescent="0.25">
      <c r="A239" s="2"/>
      <c r="B239" s="1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1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hidden="1" customHeight="1" x14ac:dyDescent="0.25">
      <c r="A240" s="2"/>
      <c r="B240" s="1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1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hidden="1" customHeight="1" x14ac:dyDescent="0.25">
      <c r="A241" s="2"/>
      <c r="B241" s="1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1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hidden="1" customHeight="1" x14ac:dyDescent="0.25">
      <c r="A242" s="2"/>
      <c r="B242" s="1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1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hidden="1" customHeight="1" x14ac:dyDescent="0.25">
      <c r="A243" s="2"/>
      <c r="B243" s="1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1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hidden="1" customHeight="1" x14ac:dyDescent="0.25">
      <c r="A244" s="2"/>
      <c r="B244" s="1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1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hidden="1" customHeight="1" x14ac:dyDescent="0.25">
      <c r="A245" s="2"/>
      <c r="B245" s="1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1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hidden="1" customHeight="1" x14ac:dyDescent="0.25">
      <c r="A246" s="2"/>
      <c r="B246" s="1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1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hidden="1" customHeight="1" x14ac:dyDescent="0.25">
      <c r="A247" s="2"/>
      <c r="B247" s="1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1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hidden="1" customHeight="1" x14ac:dyDescent="0.25">
      <c r="A248" s="2"/>
      <c r="B248" s="1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1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hidden="1" customHeight="1" x14ac:dyDescent="0.25">
      <c r="A249" s="2"/>
      <c r="B249" s="1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1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hidden="1" customHeight="1" x14ac:dyDescent="0.25">
      <c r="A250" s="2"/>
      <c r="B250" s="1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1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hidden="1" customHeight="1" x14ac:dyDescent="0.25">
      <c r="A251" s="2"/>
      <c r="B251" s="1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1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hidden="1" customHeight="1" x14ac:dyDescent="0.25">
      <c r="A252" s="2"/>
      <c r="B252" s="1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1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hidden="1" customHeight="1" x14ac:dyDescent="0.25">
      <c r="A253" s="2"/>
      <c r="B253" s="1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1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hidden="1" customHeight="1" x14ac:dyDescent="0.25">
      <c r="A254" s="2"/>
      <c r="B254" s="1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1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hidden="1" customHeight="1" x14ac:dyDescent="0.25">
      <c r="A255" s="2"/>
      <c r="B255" s="1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1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hidden="1" customHeight="1" x14ac:dyDescent="0.25">
      <c r="A256" s="2"/>
      <c r="B256" s="1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1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hidden="1" customHeight="1" x14ac:dyDescent="0.25">
      <c r="A257" s="2"/>
      <c r="B257" s="1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1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hidden="1" customHeight="1" x14ac:dyDescent="0.25">
      <c r="A258" s="2"/>
      <c r="B258" s="1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1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hidden="1" customHeight="1" x14ac:dyDescent="0.25">
      <c r="A259" s="2"/>
      <c r="B259" s="1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1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hidden="1" customHeight="1" x14ac:dyDescent="0.25">
      <c r="A260" s="2"/>
      <c r="B260" s="1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1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hidden="1" customHeight="1" x14ac:dyDescent="0.25">
      <c r="A261" s="2"/>
      <c r="B261" s="1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1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hidden="1" customHeight="1" x14ac:dyDescent="0.25">
      <c r="A262" s="2"/>
      <c r="B262" s="1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1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hidden="1" customHeight="1" x14ac:dyDescent="0.25">
      <c r="A263" s="2"/>
      <c r="B263" s="1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1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hidden="1" customHeight="1" x14ac:dyDescent="0.25">
      <c r="A264" s="2"/>
      <c r="B264" s="1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1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hidden="1" customHeight="1" x14ac:dyDescent="0.25">
      <c r="A265" s="2"/>
      <c r="B265" s="1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1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hidden="1" customHeight="1" x14ac:dyDescent="0.25">
      <c r="A266" s="2"/>
      <c r="B266" s="1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1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hidden="1" customHeight="1" x14ac:dyDescent="0.25">
      <c r="A267" s="2"/>
      <c r="B267" s="1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1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hidden="1" customHeight="1" x14ac:dyDescent="0.25">
      <c r="A268" s="2"/>
      <c r="B268" s="1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1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hidden="1" customHeight="1" x14ac:dyDescent="0.25">
      <c r="A269" s="2"/>
      <c r="B269" s="1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1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hidden="1" customHeight="1" x14ac:dyDescent="0.25">
      <c r="A270" s="2"/>
      <c r="B270" s="1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1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hidden="1" customHeight="1" x14ac:dyDescent="0.25">
      <c r="A271" s="2"/>
      <c r="B271" s="1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1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hidden="1" customHeight="1" x14ac:dyDescent="0.25">
      <c r="A272" s="2"/>
      <c r="B272" s="1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1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hidden="1" customHeight="1" x14ac:dyDescent="0.25">
      <c r="A273" s="2"/>
      <c r="B273" s="1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1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hidden="1" customHeight="1" x14ac:dyDescent="0.25">
      <c r="A274" s="2"/>
      <c r="B274" s="1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1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hidden="1" customHeight="1" x14ac:dyDescent="0.25">
      <c r="A275" s="2"/>
      <c r="B275" s="1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1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hidden="1" customHeight="1" x14ac:dyDescent="0.25">
      <c r="A276" s="2"/>
      <c r="B276" s="1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1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hidden="1" customHeight="1" x14ac:dyDescent="0.25">
      <c r="A277" s="2"/>
      <c r="B277" s="1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1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hidden="1" customHeight="1" x14ac:dyDescent="0.25">
      <c r="A278" s="2"/>
      <c r="B278" s="1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1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hidden="1" customHeight="1" x14ac:dyDescent="0.25">
      <c r="A279" s="2"/>
      <c r="B279" s="1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1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hidden="1" customHeight="1" x14ac:dyDescent="0.25">
      <c r="A280" s="2"/>
      <c r="B280" s="1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1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hidden="1" customHeight="1" x14ac:dyDescent="0.25">
      <c r="A281" s="2"/>
      <c r="B281" s="1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1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hidden="1" customHeight="1" x14ac:dyDescent="0.25">
      <c r="A282" s="2"/>
      <c r="B282" s="1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1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hidden="1" customHeight="1" x14ac:dyDescent="0.25">
      <c r="A283" s="2"/>
      <c r="B283" s="1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1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hidden="1" customHeight="1" x14ac:dyDescent="0.25">
      <c r="A284" s="2"/>
      <c r="B284" s="1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1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hidden="1" customHeight="1" x14ac:dyDescent="0.25">
      <c r="A285" s="2"/>
      <c r="B285" s="1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1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hidden="1" customHeight="1" x14ac:dyDescent="0.25">
      <c r="A286" s="2"/>
      <c r="B286" s="1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1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hidden="1" customHeight="1" x14ac:dyDescent="0.25">
      <c r="A287" s="2"/>
      <c r="B287" s="1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1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hidden="1" customHeight="1" x14ac:dyDescent="0.25">
      <c r="A288" s="2"/>
      <c r="B288" s="1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1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hidden="1" customHeight="1" x14ac:dyDescent="0.25">
      <c r="A289" s="2"/>
      <c r="B289" s="1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1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hidden="1" customHeight="1" x14ac:dyDescent="0.25">
      <c r="A290" s="2"/>
      <c r="B290" s="1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1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hidden="1" customHeight="1" x14ac:dyDescent="0.25">
      <c r="A291" s="2"/>
      <c r="B291" s="1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1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hidden="1" customHeight="1" x14ac:dyDescent="0.25">
      <c r="A292" s="2"/>
      <c r="B292" s="1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1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hidden="1" customHeight="1" x14ac:dyDescent="0.25">
      <c r="A293" s="2"/>
      <c r="B293" s="1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1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hidden="1" customHeight="1" x14ac:dyDescent="0.25">
      <c r="A294" s="2"/>
      <c r="B294" s="1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1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hidden="1" customHeight="1" x14ac:dyDescent="0.25">
      <c r="A295" s="2"/>
      <c r="B295" s="1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1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hidden="1" customHeight="1" x14ac:dyDescent="0.25">
      <c r="A296" s="2"/>
      <c r="B296" s="1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1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hidden="1" customHeight="1" x14ac:dyDescent="0.25">
      <c r="A297" s="2"/>
      <c r="B297" s="1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1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hidden="1" customHeight="1" x14ac:dyDescent="0.25">
      <c r="A298" s="2"/>
      <c r="B298" s="1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1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hidden="1" customHeight="1" x14ac:dyDescent="0.25">
      <c r="A299" s="2"/>
      <c r="B299" s="1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1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hidden="1" customHeight="1" x14ac:dyDescent="0.25">
      <c r="A300" s="2"/>
      <c r="B300" s="1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1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hidden="1" customHeight="1" x14ac:dyDescent="0.25">
      <c r="A301" s="2"/>
      <c r="B301" s="1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1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hidden="1" customHeight="1" x14ac:dyDescent="0.25">
      <c r="A302" s="2"/>
      <c r="B302" s="1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1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hidden="1" customHeight="1" x14ac:dyDescent="0.25">
      <c r="A303" s="2"/>
      <c r="B303" s="1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1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hidden="1" customHeight="1" x14ac:dyDescent="0.25">
      <c r="A304" s="2"/>
      <c r="B304" s="1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1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hidden="1" customHeight="1" x14ac:dyDescent="0.25">
      <c r="A305" s="2"/>
      <c r="B305" s="1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1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hidden="1" customHeight="1" x14ac:dyDescent="0.25">
      <c r="A306" s="2"/>
      <c r="B306" s="1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1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hidden="1" customHeight="1" x14ac:dyDescent="0.25">
      <c r="A307" s="2"/>
      <c r="B307" s="1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1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hidden="1" customHeight="1" x14ac:dyDescent="0.25">
      <c r="A308" s="2"/>
      <c r="B308" s="1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1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hidden="1" customHeight="1" x14ac:dyDescent="0.25">
      <c r="A309" s="2"/>
      <c r="B309" s="1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1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hidden="1" customHeight="1" x14ac:dyDescent="0.25">
      <c r="A310" s="2"/>
      <c r="B310" s="1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1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hidden="1" customHeight="1" x14ac:dyDescent="0.25">
      <c r="A311" s="2"/>
      <c r="B311" s="1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1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hidden="1" customHeight="1" x14ac:dyDescent="0.25">
      <c r="A312" s="2"/>
      <c r="B312" s="1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1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hidden="1" customHeight="1" x14ac:dyDescent="0.25">
      <c r="A313" s="2"/>
      <c r="B313" s="1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1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hidden="1" customHeight="1" x14ac:dyDescent="0.25">
      <c r="A314" s="2"/>
      <c r="B314" s="1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1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hidden="1" customHeight="1" x14ac:dyDescent="0.25">
      <c r="A315" s="2"/>
      <c r="B315" s="1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1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hidden="1" customHeight="1" x14ac:dyDescent="0.25">
      <c r="A316" s="2"/>
      <c r="B316" s="1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1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hidden="1" customHeight="1" x14ac:dyDescent="0.25">
      <c r="A317" s="2"/>
      <c r="B317" s="1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1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hidden="1" customHeight="1" x14ac:dyDescent="0.25">
      <c r="A318" s="2"/>
      <c r="B318" s="1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1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hidden="1" customHeight="1" x14ac:dyDescent="0.25">
      <c r="A319" s="2"/>
      <c r="B319" s="1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1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hidden="1" customHeight="1" x14ac:dyDescent="0.25">
      <c r="A320" s="2"/>
      <c r="B320" s="1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1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hidden="1" customHeight="1" x14ac:dyDescent="0.25">
      <c r="A321" s="2"/>
      <c r="B321" s="1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1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hidden="1" customHeight="1" x14ac:dyDescent="0.25">
      <c r="A322" s="2"/>
      <c r="B322" s="1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1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hidden="1" customHeight="1" x14ac:dyDescent="0.25">
      <c r="A323" s="2"/>
      <c r="B323" s="1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1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hidden="1" customHeight="1" x14ac:dyDescent="0.25">
      <c r="A324" s="2"/>
      <c r="B324" s="1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1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hidden="1" customHeight="1" x14ac:dyDescent="0.25">
      <c r="A325" s="2"/>
      <c r="B325" s="1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1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hidden="1" customHeight="1" x14ac:dyDescent="0.25">
      <c r="A326" s="2"/>
      <c r="B326" s="1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1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hidden="1" customHeight="1" x14ac:dyDescent="0.25">
      <c r="A327" s="2"/>
      <c r="B327" s="1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1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hidden="1" customHeight="1" x14ac:dyDescent="0.25">
      <c r="A328" s="2"/>
      <c r="B328" s="1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1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hidden="1" customHeight="1" x14ac:dyDescent="0.25">
      <c r="A329" s="2"/>
      <c r="B329" s="1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1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hidden="1" customHeight="1" x14ac:dyDescent="0.25">
      <c r="A330" s="2"/>
      <c r="B330" s="1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1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hidden="1" customHeight="1" x14ac:dyDescent="0.25">
      <c r="A331" s="2"/>
      <c r="B331" s="1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1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hidden="1" customHeight="1" x14ac:dyDescent="0.25">
      <c r="A332" s="2"/>
      <c r="B332" s="1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1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hidden="1" customHeight="1" x14ac:dyDescent="0.25">
      <c r="A333" s="2"/>
      <c r="B333" s="1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1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hidden="1" customHeight="1" x14ac:dyDescent="0.25">
      <c r="A334" s="2"/>
      <c r="B334" s="1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1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hidden="1" customHeight="1" x14ac:dyDescent="0.25">
      <c r="A335" s="2"/>
      <c r="B335" s="1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1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hidden="1" customHeight="1" x14ac:dyDescent="0.25">
      <c r="A336" s="2"/>
      <c r="B336" s="1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1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hidden="1" customHeight="1" x14ac:dyDescent="0.25">
      <c r="A337" s="2"/>
      <c r="B337" s="1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1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hidden="1" customHeight="1" x14ac:dyDescent="0.25">
      <c r="A338" s="2"/>
      <c r="B338" s="1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1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hidden="1" customHeight="1" x14ac:dyDescent="0.25">
      <c r="A339" s="2"/>
      <c r="B339" s="1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1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hidden="1" customHeight="1" x14ac:dyDescent="0.25">
      <c r="A340" s="2"/>
      <c r="B340" s="1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1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hidden="1" customHeight="1" x14ac:dyDescent="0.25">
      <c r="A341" s="2"/>
      <c r="B341" s="1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1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hidden="1" customHeight="1" x14ac:dyDescent="0.25">
      <c r="A342" s="2"/>
      <c r="B342" s="1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1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hidden="1" customHeight="1" x14ac:dyDescent="0.25">
      <c r="A343" s="2"/>
      <c r="B343" s="1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1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hidden="1" customHeight="1" x14ac:dyDescent="0.25">
      <c r="A344" s="2"/>
      <c r="B344" s="1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1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hidden="1" customHeight="1" x14ac:dyDescent="0.25">
      <c r="A345" s="2"/>
      <c r="B345" s="1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1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hidden="1" customHeight="1" x14ac:dyDescent="0.25">
      <c r="A346" s="2"/>
      <c r="B346" s="1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1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hidden="1" customHeight="1" x14ac:dyDescent="0.25">
      <c r="A347" s="2"/>
      <c r="B347" s="1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1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hidden="1" customHeight="1" x14ac:dyDescent="0.25">
      <c r="A348" s="2"/>
      <c r="B348" s="1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1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hidden="1" customHeight="1" x14ac:dyDescent="0.25">
      <c r="A349" s="2"/>
      <c r="B349" s="1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1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hidden="1" customHeight="1" x14ac:dyDescent="0.25">
      <c r="A350" s="2"/>
      <c r="B350" s="1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1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hidden="1" customHeight="1" x14ac:dyDescent="0.25">
      <c r="A351" s="2"/>
      <c r="B351" s="1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1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hidden="1" customHeight="1" x14ac:dyDescent="0.25">
      <c r="A352" s="2"/>
      <c r="B352" s="1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1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hidden="1" customHeight="1" x14ac:dyDescent="0.25">
      <c r="A353" s="2"/>
      <c r="B353" s="1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1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hidden="1" customHeight="1" x14ac:dyDescent="0.25">
      <c r="A354" s="2"/>
      <c r="B354" s="1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1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hidden="1" customHeight="1" x14ac:dyDescent="0.25">
      <c r="A355" s="2"/>
      <c r="B355" s="1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1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hidden="1" customHeight="1" x14ac:dyDescent="0.25">
      <c r="A356" s="2"/>
      <c r="B356" s="1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1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hidden="1" customHeight="1" x14ac:dyDescent="0.25">
      <c r="A357" s="2"/>
      <c r="B357" s="1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1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hidden="1" customHeight="1" x14ac:dyDescent="0.25">
      <c r="A358" s="2"/>
      <c r="B358" s="1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1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hidden="1" customHeight="1" x14ac:dyDescent="0.25">
      <c r="A359" s="2"/>
      <c r="B359" s="1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1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hidden="1" customHeight="1" x14ac:dyDescent="0.25">
      <c r="A360" s="2"/>
      <c r="B360" s="1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1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hidden="1" customHeight="1" x14ac:dyDescent="0.25">
      <c r="A361" s="2"/>
      <c r="B361" s="1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1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hidden="1" customHeight="1" x14ac:dyDescent="0.25">
      <c r="A362" s="2"/>
      <c r="B362" s="1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1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hidden="1" customHeight="1" x14ac:dyDescent="0.25">
      <c r="A363" s="2"/>
      <c r="B363" s="1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1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hidden="1" customHeight="1" x14ac:dyDescent="0.25">
      <c r="A364" s="2"/>
      <c r="B364" s="1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1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hidden="1" customHeight="1" x14ac:dyDescent="0.25">
      <c r="A365" s="2"/>
      <c r="B365" s="1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1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hidden="1" customHeight="1" x14ac:dyDescent="0.25">
      <c r="A366" s="2"/>
      <c r="B366" s="1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1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hidden="1" customHeight="1" x14ac:dyDescent="0.25">
      <c r="A367" s="2"/>
      <c r="B367" s="1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1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hidden="1" customHeight="1" x14ac:dyDescent="0.25">
      <c r="A368" s="2"/>
      <c r="B368" s="1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1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hidden="1" customHeight="1" x14ac:dyDescent="0.25">
      <c r="A369" s="2"/>
      <c r="B369" s="1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1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hidden="1" customHeight="1" x14ac:dyDescent="0.25">
      <c r="A370" s="2"/>
      <c r="B370" s="1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1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hidden="1" customHeight="1" x14ac:dyDescent="0.25">
      <c r="A371" s="2"/>
      <c r="B371" s="1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1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hidden="1" customHeight="1" x14ac:dyDescent="0.25">
      <c r="A372" s="2"/>
      <c r="B372" s="1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1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hidden="1" customHeight="1" x14ac:dyDescent="0.25">
      <c r="A373" s="2"/>
      <c r="B373" s="1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1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hidden="1" customHeight="1" x14ac:dyDescent="0.25">
      <c r="A374" s="2"/>
      <c r="B374" s="1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1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hidden="1" customHeight="1" x14ac:dyDescent="0.25">
      <c r="A375" s="2"/>
      <c r="B375" s="1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1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hidden="1" customHeight="1" x14ac:dyDescent="0.25">
      <c r="A376" s="2"/>
      <c r="B376" s="1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1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hidden="1" customHeight="1" x14ac:dyDescent="0.25">
      <c r="A377" s="2"/>
      <c r="B377" s="1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1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hidden="1" customHeight="1" x14ac:dyDescent="0.25">
      <c r="A378" s="2"/>
      <c r="B378" s="1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1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hidden="1" customHeight="1" x14ac:dyDescent="0.25">
      <c r="A379" s="2"/>
      <c r="B379" s="1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1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hidden="1" customHeight="1" x14ac:dyDescent="0.25">
      <c r="A380" s="2"/>
      <c r="B380" s="1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1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hidden="1" customHeight="1" x14ac:dyDescent="0.25">
      <c r="A381" s="2"/>
      <c r="B381" s="1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1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hidden="1" customHeight="1" x14ac:dyDescent="0.25">
      <c r="A382" s="2"/>
      <c r="B382" s="1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1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hidden="1" customHeight="1" x14ac:dyDescent="0.25">
      <c r="A383" s="2"/>
      <c r="B383" s="1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1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hidden="1" customHeight="1" x14ac:dyDescent="0.25">
      <c r="A384" s="2"/>
      <c r="B384" s="1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1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hidden="1" customHeight="1" x14ac:dyDescent="0.25">
      <c r="A385" s="2"/>
      <c r="B385" s="1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1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hidden="1" customHeight="1" x14ac:dyDescent="0.25">
      <c r="A386" s="2"/>
      <c r="B386" s="1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1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hidden="1" customHeight="1" x14ac:dyDescent="0.25">
      <c r="A387" s="2"/>
      <c r="B387" s="1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1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hidden="1" customHeight="1" x14ac:dyDescent="0.25">
      <c r="A388" s="2"/>
      <c r="B388" s="1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1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hidden="1" customHeight="1" x14ac:dyDescent="0.25">
      <c r="A389" s="2"/>
      <c r="B389" s="1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1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hidden="1" customHeight="1" x14ac:dyDescent="0.25">
      <c r="A390" s="2"/>
      <c r="B390" s="1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1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hidden="1" customHeight="1" x14ac:dyDescent="0.25">
      <c r="A391" s="2"/>
      <c r="B391" s="1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1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hidden="1" customHeight="1" x14ac:dyDescent="0.25">
      <c r="A392" s="2"/>
      <c r="B392" s="1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1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hidden="1" customHeight="1" x14ac:dyDescent="0.25">
      <c r="A393" s="2"/>
      <c r="B393" s="1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1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hidden="1" customHeight="1" x14ac:dyDescent="0.25">
      <c r="A394" s="2"/>
      <c r="B394" s="1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1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hidden="1" customHeight="1" x14ac:dyDescent="0.25">
      <c r="A395" s="2"/>
      <c r="B395" s="1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1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hidden="1" customHeight="1" x14ac:dyDescent="0.25">
      <c r="A396" s="2"/>
      <c r="B396" s="1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1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hidden="1" customHeight="1" x14ac:dyDescent="0.25">
      <c r="A397" s="2"/>
      <c r="B397" s="1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1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hidden="1" customHeight="1" x14ac:dyDescent="0.25">
      <c r="A398" s="2"/>
      <c r="B398" s="1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1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hidden="1" customHeight="1" x14ac:dyDescent="0.25">
      <c r="A399" s="2"/>
      <c r="B399" s="1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1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hidden="1" customHeight="1" x14ac:dyDescent="0.25">
      <c r="A400" s="2"/>
      <c r="B400" s="1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1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hidden="1" customHeight="1" x14ac:dyDescent="0.25">
      <c r="A401" s="2"/>
      <c r="B401" s="1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1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hidden="1" customHeight="1" x14ac:dyDescent="0.25">
      <c r="A402" s="2"/>
      <c r="B402" s="1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1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hidden="1" customHeight="1" x14ac:dyDescent="0.25">
      <c r="A403" s="2"/>
      <c r="B403" s="1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1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hidden="1" customHeight="1" x14ac:dyDescent="0.25">
      <c r="A404" s="2"/>
      <c r="B404" s="1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1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hidden="1" customHeight="1" x14ac:dyDescent="0.25">
      <c r="A405" s="2"/>
      <c r="B405" s="1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1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hidden="1" customHeight="1" x14ac:dyDescent="0.25">
      <c r="A406" s="2"/>
      <c r="B406" s="1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1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hidden="1" customHeight="1" x14ac:dyDescent="0.25">
      <c r="A407" s="2"/>
      <c r="B407" s="1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1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hidden="1" customHeight="1" x14ac:dyDescent="0.25">
      <c r="A408" s="2"/>
      <c r="B408" s="1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1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hidden="1" customHeight="1" x14ac:dyDescent="0.25">
      <c r="A409" s="2"/>
      <c r="B409" s="1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1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hidden="1" customHeight="1" x14ac:dyDescent="0.25">
      <c r="A410" s="2"/>
      <c r="B410" s="1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1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hidden="1" customHeight="1" x14ac:dyDescent="0.25">
      <c r="A411" s="2"/>
      <c r="B411" s="1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1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hidden="1" customHeight="1" x14ac:dyDescent="0.25">
      <c r="A412" s="2"/>
      <c r="B412" s="1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1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hidden="1" customHeight="1" x14ac:dyDescent="0.25">
      <c r="A413" s="2"/>
      <c r="B413" s="1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1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hidden="1" customHeight="1" x14ac:dyDescent="0.25">
      <c r="A414" s="2"/>
      <c r="B414" s="1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1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hidden="1" customHeight="1" x14ac:dyDescent="0.25">
      <c r="A415" s="2"/>
      <c r="B415" s="1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1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hidden="1" customHeight="1" x14ac:dyDescent="0.25">
      <c r="A416" s="2"/>
      <c r="B416" s="1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1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hidden="1" customHeight="1" x14ac:dyDescent="0.25">
      <c r="A417" s="2"/>
      <c r="B417" s="1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1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hidden="1" customHeight="1" x14ac:dyDescent="0.25">
      <c r="A418" s="2"/>
      <c r="B418" s="1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1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hidden="1" customHeight="1" x14ac:dyDescent="0.25">
      <c r="A419" s="2"/>
      <c r="B419" s="1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1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hidden="1" customHeight="1" x14ac:dyDescent="0.25">
      <c r="A420" s="2"/>
      <c r="B420" s="1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1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hidden="1" customHeight="1" x14ac:dyDescent="0.25">
      <c r="A421" s="2"/>
      <c r="B421" s="1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1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hidden="1" customHeight="1" x14ac:dyDescent="0.25">
      <c r="A422" s="2"/>
      <c r="B422" s="1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1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hidden="1" customHeight="1" x14ac:dyDescent="0.25">
      <c r="A423" s="2"/>
      <c r="B423" s="1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1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hidden="1" customHeight="1" x14ac:dyDescent="0.25">
      <c r="A424" s="2"/>
      <c r="B424" s="1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1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hidden="1" customHeight="1" x14ac:dyDescent="0.25">
      <c r="A425" s="2"/>
      <c r="B425" s="1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1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hidden="1" customHeight="1" x14ac:dyDescent="0.25">
      <c r="A426" s="2"/>
      <c r="B426" s="1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1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hidden="1" customHeight="1" x14ac:dyDescent="0.25">
      <c r="A427" s="2"/>
      <c r="B427" s="1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1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hidden="1" customHeight="1" x14ac:dyDescent="0.25">
      <c r="A428" s="2"/>
      <c r="B428" s="1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1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hidden="1" customHeight="1" x14ac:dyDescent="0.25">
      <c r="A429" s="2"/>
      <c r="B429" s="1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1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hidden="1" customHeight="1" x14ac:dyDescent="0.25">
      <c r="A430" s="2"/>
      <c r="B430" s="1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1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hidden="1" customHeight="1" x14ac:dyDescent="0.25">
      <c r="A431" s="2"/>
      <c r="B431" s="1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1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hidden="1" customHeight="1" x14ac:dyDescent="0.25">
      <c r="A432" s="2"/>
      <c r="B432" s="1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1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hidden="1" customHeight="1" x14ac:dyDescent="0.25">
      <c r="A433" s="2"/>
      <c r="B433" s="1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1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hidden="1" customHeight="1" x14ac:dyDescent="0.25">
      <c r="A434" s="2"/>
      <c r="B434" s="1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1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hidden="1" customHeight="1" x14ac:dyDescent="0.25">
      <c r="A435" s="2"/>
      <c r="B435" s="1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1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hidden="1" customHeight="1" x14ac:dyDescent="0.25">
      <c r="A436" s="2"/>
      <c r="B436" s="1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1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hidden="1" customHeight="1" x14ac:dyDescent="0.25">
      <c r="A437" s="2"/>
      <c r="B437" s="1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1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hidden="1" customHeight="1" x14ac:dyDescent="0.25">
      <c r="A438" s="2"/>
      <c r="B438" s="1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1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hidden="1" customHeight="1" x14ac:dyDescent="0.25">
      <c r="A439" s="2"/>
      <c r="B439" s="1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1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hidden="1" customHeight="1" x14ac:dyDescent="0.25">
      <c r="A440" s="2"/>
      <c r="B440" s="1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1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hidden="1" customHeight="1" x14ac:dyDescent="0.25">
      <c r="A441" s="2"/>
      <c r="B441" s="1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1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hidden="1" customHeight="1" x14ac:dyDescent="0.25">
      <c r="A442" s="2"/>
      <c r="B442" s="1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1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hidden="1" customHeight="1" x14ac:dyDescent="0.25">
      <c r="A443" s="2"/>
      <c r="B443" s="1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1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hidden="1" customHeight="1" x14ac:dyDescent="0.25">
      <c r="A444" s="2"/>
      <c r="B444" s="1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1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hidden="1" customHeight="1" x14ac:dyDescent="0.25">
      <c r="A445" s="2"/>
      <c r="B445" s="1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1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hidden="1" customHeight="1" x14ac:dyDescent="0.25">
      <c r="A446" s="2"/>
      <c r="B446" s="1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1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hidden="1" customHeight="1" x14ac:dyDescent="0.25">
      <c r="A447" s="2"/>
      <c r="B447" s="1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1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hidden="1" customHeight="1" x14ac:dyDescent="0.25">
      <c r="A448" s="2"/>
      <c r="B448" s="1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1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hidden="1" customHeight="1" x14ac:dyDescent="0.25">
      <c r="A449" s="2"/>
      <c r="B449" s="1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1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hidden="1" customHeight="1" x14ac:dyDescent="0.25">
      <c r="A450" s="2"/>
      <c r="B450" s="1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1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hidden="1" customHeight="1" x14ac:dyDescent="0.25">
      <c r="A451" s="2"/>
      <c r="B451" s="1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1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hidden="1" customHeight="1" x14ac:dyDescent="0.25">
      <c r="A452" s="2"/>
      <c r="B452" s="1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1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hidden="1" customHeight="1" x14ac:dyDescent="0.25">
      <c r="A453" s="2"/>
      <c r="B453" s="1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1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hidden="1" customHeight="1" x14ac:dyDescent="0.25">
      <c r="A454" s="2"/>
      <c r="B454" s="1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1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hidden="1" customHeight="1" x14ac:dyDescent="0.25">
      <c r="A455" s="2"/>
      <c r="B455" s="1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1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hidden="1" customHeight="1" x14ac:dyDescent="0.25">
      <c r="A456" s="2"/>
      <c r="B456" s="1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1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hidden="1" customHeight="1" x14ac:dyDescent="0.25">
      <c r="A457" s="2"/>
      <c r="B457" s="1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1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hidden="1" customHeight="1" x14ac:dyDescent="0.25">
      <c r="A458" s="2"/>
      <c r="B458" s="1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1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hidden="1" customHeight="1" x14ac:dyDescent="0.25">
      <c r="A459" s="2"/>
      <c r="B459" s="1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1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hidden="1" customHeight="1" x14ac:dyDescent="0.25">
      <c r="A460" s="2"/>
      <c r="B460" s="1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1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hidden="1" customHeight="1" x14ac:dyDescent="0.25">
      <c r="A461" s="2"/>
      <c r="B461" s="1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1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hidden="1" customHeight="1" x14ac:dyDescent="0.25">
      <c r="A462" s="2"/>
      <c r="B462" s="1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1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hidden="1" customHeight="1" x14ac:dyDescent="0.25">
      <c r="A463" s="2"/>
      <c r="B463" s="1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1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hidden="1" customHeight="1" x14ac:dyDescent="0.25">
      <c r="A464" s="2"/>
      <c r="B464" s="1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1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hidden="1" customHeight="1" x14ac:dyDescent="0.25">
      <c r="A465" s="2"/>
      <c r="B465" s="1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1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hidden="1" customHeight="1" x14ac:dyDescent="0.25">
      <c r="A466" s="2"/>
      <c r="B466" s="1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1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hidden="1" customHeight="1" x14ac:dyDescent="0.25">
      <c r="A467" s="2"/>
      <c r="B467" s="1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1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hidden="1" customHeight="1" x14ac:dyDescent="0.25">
      <c r="A468" s="2"/>
      <c r="B468" s="1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1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hidden="1" customHeight="1" x14ac:dyDescent="0.25">
      <c r="A469" s="2"/>
      <c r="B469" s="1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1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hidden="1" customHeight="1" x14ac:dyDescent="0.25">
      <c r="A470" s="2"/>
      <c r="B470" s="1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1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hidden="1" customHeight="1" x14ac:dyDescent="0.25">
      <c r="A471" s="2"/>
      <c r="B471" s="1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1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hidden="1" customHeight="1" x14ac:dyDescent="0.25">
      <c r="A472" s="2"/>
      <c r="B472" s="1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1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hidden="1" customHeight="1" x14ac:dyDescent="0.25">
      <c r="A473" s="2"/>
      <c r="B473" s="1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1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hidden="1" customHeight="1" x14ac:dyDescent="0.25">
      <c r="A474" s="2"/>
      <c r="B474" s="1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1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hidden="1" customHeight="1" x14ac:dyDescent="0.25">
      <c r="A475" s="2"/>
      <c r="B475" s="1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1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hidden="1" customHeight="1" x14ac:dyDescent="0.25">
      <c r="A476" s="2"/>
      <c r="B476" s="1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1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hidden="1" customHeight="1" x14ac:dyDescent="0.25">
      <c r="A477" s="2"/>
      <c r="B477" s="1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1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hidden="1" customHeight="1" x14ac:dyDescent="0.25">
      <c r="A478" s="2"/>
      <c r="B478" s="1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1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hidden="1" customHeight="1" x14ac:dyDescent="0.25">
      <c r="A479" s="2"/>
      <c r="B479" s="1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1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hidden="1" customHeight="1" x14ac:dyDescent="0.25">
      <c r="A480" s="2"/>
      <c r="B480" s="1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1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hidden="1" customHeight="1" x14ac:dyDescent="0.25">
      <c r="A481" s="2"/>
      <c r="B481" s="1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1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hidden="1" customHeight="1" x14ac:dyDescent="0.25">
      <c r="A482" s="2"/>
      <c r="B482" s="1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1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hidden="1" customHeight="1" x14ac:dyDescent="0.25">
      <c r="A483" s="2"/>
      <c r="B483" s="1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1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hidden="1" customHeight="1" x14ac:dyDescent="0.25">
      <c r="A484" s="2"/>
      <c r="B484" s="1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1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hidden="1" customHeight="1" x14ac:dyDescent="0.25">
      <c r="A485" s="2"/>
      <c r="B485" s="1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1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hidden="1" customHeight="1" x14ac:dyDescent="0.25">
      <c r="A486" s="2"/>
      <c r="B486" s="1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1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hidden="1" customHeight="1" x14ac:dyDescent="0.25">
      <c r="A487" s="2"/>
      <c r="B487" s="1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1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hidden="1" customHeight="1" x14ac:dyDescent="0.25">
      <c r="A488" s="2"/>
      <c r="B488" s="1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1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hidden="1" customHeight="1" x14ac:dyDescent="0.25">
      <c r="A489" s="2"/>
      <c r="B489" s="1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1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hidden="1" customHeight="1" x14ac:dyDescent="0.25">
      <c r="A490" s="2"/>
      <c r="B490" s="1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1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hidden="1" customHeight="1" x14ac:dyDescent="0.25">
      <c r="A491" s="2"/>
      <c r="B491" s="1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1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hidden="1" customHeight="1" x14ac:dyDescent="0.25">
      <c r="A492" s="2"/>
      <c r="B492" s="1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1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hidden="1" customHeight="1" x14ac:dyDescent="0.25">
      <c r="A493" s="2"/>
      <c r="B493" s="1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1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hidden="1" customHeight="1" x14ac:dyDescent="0.25">
      <c r="A494" s="2"/>
      <c r="B494" s="1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1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hidden="1" customHeight="1" x14ac:dyDescent="0.25">
      <c r="A495" s="2"/>
      <c r="B495" s="1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1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hidden="1" customHeight="1" x14ac:dyDescent="0.25">
      <c r="A496" s="2"/>
      <c r="B496" s="1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1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hidden="1" customHeight="1" x14ac:dyDescent="0.25">
      <c r="A497" s="2"/>
      <c r="B497" s="1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1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hidden="1" customHeight="1" x14ac:dyDescent="0.25">
      <c r="A498" s="2"/>
      <c r="B498" s="1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1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hidden="1" customHeight="1" x14ac:dyDescent="0.25">
      <c r="A499" s="2"/>
      <c r="B499" s="1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1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hidden="1" customHeight="1" x14ac:dyDescent="0.25">
      <c r="A500" s="2"/>
      <c r="B500" s="1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1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hidden="1" customHeight="1" x14ac:dyDescent="0.25">
      <c r="A501" s="2"/>
      <c r="B501" s="1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1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hidden="1" customHeight="1" x14ac:dyDescent="0.25">
      <c r="A502" s="2"/>
      <c r="B502" s="1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1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hidden="1" customHeight="1" x14ac:dyDescent="0.25">
      <c r="A503" s="2"/>
      <c r="B503" s="1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1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hidden="1" customHeight="1" x14ac:dyDescent="0.25">
      <c r="A504" s="2"/>
      <c r="B504" s="1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1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hidden="1" customHeight="1" x14ac:dyDescent="0.25">
      <c r="A505" s="2"/>
      <c r="B505" s="1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1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hidden="1" customHeight="1" x14ac:dyDescent="0.25">
      <c r="A506" s="2"/>
      <c r="B506" s="1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1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hidden="1" customHeight="1" x14ac:dyDescent="0.25">
      <c r="A507" s="2"/>
      <c r="B507" s="1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1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hidden="1" customHeight="1" x14ac:dyDescent="0.25">
      <c r="A508" s="2"/>
      <c r="B508" s="1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1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hidden="1" customHeight="1" x14ac:dyDescent="0.25">
      <c r="A509" s="2"/>
      <c r="B509" s="1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1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hidden="1" customHeight="1" x14ac:dyDescent="0.25">
      <c r="A510" s="2"/>
      <c r="B510" s="1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1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hidden="1" customHeight="1" x14ac:dyDescent="0.25">
      <c r="A511" s="2"/>
      <c r="B511" s="1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1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hidden="1" customHeight="1" x14ac:dyDescent="0.25">
      <c r="A512" s="2"/>
      <c r="B512" s="1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1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hidden="1" customHeight="1" x14ac:dyDescent="0.25">
      <c r="A513" s="2"/>
      <c r="B513" s="1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1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hidden="1" customHeight="1" x14ac:dyDescent="0.25">
      <c r="A514" s="2"/>
      <c r="B514" s="1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1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hidden="1" customHeight="1" x14ac:dyDescent="0.25">
      <c r="A515" s="2"/>
      <c r="B515" s="1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1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hidden="1" customHeight="1" x14ac:dyDescent="0.25">
      <c r="A516" s="2"/>
      <c r="B516" s="1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1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hidden="1" customHeight="1" x14ac:dyDescent="0.25">
      <c r="A517" s="2"/>
      <c r="B517" s="1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1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hidden="1" customHeight="1" x14ac:dyDescent="0.25">
      <c r="A518" s="2"/>
      <c r="B518" s="1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1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hidden="1" customHeight="1" x14ac:dyDescent="0.25">
      <c r="A519" s="2"/>
      <c r="B519" s="1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1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hidden="1" customHeight="1" x14ac:dyDescent="0.25">
      <c r="A520" s="2"/>
      <c r="B520" s="1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1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hidden="1" customHeight="1" x14ac:dyDescent="0.25">
      <c r="A521" s="2"/>
      <c r="B521" s="1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1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hidden="1" customHeight="1" x14ac:dyDescent="0.25">
      <c r="A522" s="2"/>
      <c r="B522" s="1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1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hidden="1" customHeight="1" x14ac:dyDescent="0.25">
      <c r="A523" s="2"/>
      <c r="B523" s="1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1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hidden="1" customHeight="1" x14ac:dyDescent="0.25">
      <c r="A524" s="2"/>
      <c r="B524" s="1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1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hidden="1" customHeight="1" x14ac:dyDescent="0.25">
      <c r="A525" s="2"/>
      <c r="B525" s="1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1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hidden="1" customHeight="1" x14ac:dyDescent="0.25">
      <c r="A526" s="2"/>
      <c r="B526" s="1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1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hidden="1" customHeight="1" x14ac:dyDescent="0.25">
      <c r="A527" s="2"/>
      <c r="B527" s="1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1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hidden="1" customHeight="1" x14ac:dyDescent="0.25">
      <c r="A528" s="2"/>
      <c r="B528" s="1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1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hidden="1" customHeight="1" x14ac:dyDescent="0.25">
      <c r="A529" s="2"/>
      <c r="B529" s="1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1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hidden="1" customHeight="1" x14ac:dyDescent="0.25">
      <c r="A530" s="2"/>
      <c r="B530" s="1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1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hidden="1" customHeight="1" x14ac:dyDescent="0.25">
      <c r="A531" s="2"/>
      <c r="B531" s="1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1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hidden="1" customHeight="1" x14ac:dyDescent="0.25">
      <c r="A532" s="2"/>
      <c r="B532" s="1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1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hidden="1" customHeight="1" x14ac:dyDescent="0.25">
      <c r="A533" s="2"/>
      <c r="B533" s="1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1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hidden="1" customHeight="1" x14ac:dyDescent="0.25">
      <c r="A534" s="2"/>
      <c r="B534" s="1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1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hidden="1" customHeight="1" x14ac:dyDescent="0.25">
      <c r="A535" s="2"/>
      <c r="B535" s="1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1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hidden="1" customHeight="1" x14ac:dyDescent="0.25">
      <c r="A536" s="2"/>
      <c r="B536" s="1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1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hidden="1" customHeight="1" x14ac:dyDescent="0.25">
      <c r="A537" s="2"/>
      <c r="B537" s="1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1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hidden="1" customHeight="1" x14ac:dyDescent="0.25">
      <c r="A538" s="2"/>
      <c r="B538" s="1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1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hidden="1" customHeight="1" x14ac:dyDescent="0.25">
      <c r="A539" s="2"/>
      <c r="B539" s="1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1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hidden="1" customHeight="1" x14ac:dyDescent="0.25">
      <c r="A540" s="2"/>
      <c r="B540" s="1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1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hidden="1" customHeight="1" x14ac:dyDescent="0.25">
      <c r="A541" s="2"/>
      <c r="B541" s="1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1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hidden="1" customHeight="1" x14ac:dyDescent="0.25">
      <c r="A542" s="2"/>
      <c r="B542" s="1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1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hidden="1" customHeight="1" x14ac:dyDescent="0.25">
      <c r="A543" s="2"/>
      <c r="B543" s="1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1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hidden="1" customHeight="1" x14ac:dyDescent="0.25">
      <c r="A544" s="2"/>
      <c r="B544" s="1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1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hidden="1" customHeight="1" x14ac:dyDescent="0.25">
      <c r="A545" s="2"/>
      <c r="B545" s="1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1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hidden="1" customHeight="1" x14ac:dyDescent="0.25">
      <c r="A546" s="2"/>
      <c r="B546" s="1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1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hidden="1" customHeight="1" x14ac:dyDescent="0.25">
      <c r="A547" s="2"/>
      <c r="B547" s="1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1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hidden="1" customHeight="1" x14ac:dyDescent="0.25">
      <c r="A548" s="2"/>
      <c r="B548" s="1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1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hidden="1" customHeight="1" x14ac:dyDescent="0.25">
      <c r="A549" s="2"/>
      <c r="B549" s="1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1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hidden="1" customHeight="1" x14ac:dyDescent="0.25">
      <c r="A550" s="2"/>
      <c r="B550" s="1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1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hidden="1" customHeight="1" x14ac:dyDescent="0.25">
      <c r="A551" s="2"/>
      <c r="B551" s="1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1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hidden="1" customHeight="1" x14ac:dyDescent="0.25">
      <c r="A552" s="2"/>
      <c r="B552" s="1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1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hidden="1" customHeight="1" x14ac:dyDescent="0.25">
      <c r="A553" s="2"/>
      <c r="B553" s="1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1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hidden="1" customHeight="1" x14ac:dyDescent="0.25">
      <c r="A554" s="2"/>
      <c r="B554" s="1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1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hidden="1" customHeight="1" x14ac:dyDescent="0.25">
      <c r="A555" s="2"/>
      <c r="B555" s="1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1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hidden="1" customHeight="1" x14ac:dyDescent="0.25">
      <c r="A556" s="2"/>
      <c r="B556" s="1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1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hidden="1" customHeight="1" x14ac:dyDescent="0.25">
      <c r="A557" s="2"/>
      <c r="B557" s="1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1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hidden="1" customHeight="1" x14ac:dyDescent="0.25">
      <c r="A558" s="2"/>
      <c r="B558" s="1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1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hidden="1" customHeight="1" x14ac:dyDescent="0.25">
      <c r="A559" s="2"/>
      <c r="B559" s="1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1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hidden="1" customHeight="1" x14ac:dyDescent="0.25">
      <c r="A560" s="2"/>
      <c r="B560" s="1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1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hidden="1" customHeight="1" x14ac:dyDescent="0.25">
      <c r="A561" s="2"/>
      <c r="B561" s="1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1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hidden="1" customHeight="1" x14ac:dyDescent="0.25">
      <c r="A562" s="2"/>
      <c r="B562" s="1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1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hidden="1" customHeight="1" x14ac:dyDescent="0.25">
      <c r="A563" s="2"/>
      <c r="B563" s="1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1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hidden="1" customHeight="1" x14ac:dyDescent="0.25">
      <c r="A564" s="2"/>
      <c r="B564" s="1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1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hidden="1" customHeight="1" x14ac:dyDescent="0.25">
      <c r="A565" s="2"/>
      <c r="B565" s="1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1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hidden="1" customHeight="1" x14ac:dyDescent="0.25">
      <c r="A566" s="2"/>
      <c r="B566" s="1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1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hidden="1" customHeight="1" x14ac:dyDescent="0.25">
      <c r="A567" s="2"/>
      <c r="B567" s="1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1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hidden="1" customHeight="1" x14ac:dyDescent="0.25">
      <c r="A568" s="2"/>
      <c r="B568" s="1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1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hidden="1" customHeight="1" x14ac:dyDescent="0.25">
      <c r="A569" s="2"/>
      <c r="B569" s="1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1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hidden="1" customHeight="1" x14ac:dyDescent="0.25">
      <c r="A570" s="2"/>
      <c r="B570" s="1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1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hidden="1" customHeight="1" x14ac:dyDescent="0.25">
      <c r="A571" s="2"/>
      <c r="B571" s="1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1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hidden="1" customHeight="1" x14ac:dyDescent="0.25">
      <c r="A572" s="2"/>
      <c r="B572" s="1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1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hidden="1" customHeight="1" x14ac:dyDescent="0.25">
      <c r="A573" s="2"/>
      <c r="B573" s="1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1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hidden="1" customHeight="1" x14ac:dyDescent="0.25">
      <c r="A574" s="2"/>
      <c r="B574" s="1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1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hidden="1" customHeight="1" x14ac:dyDescent="0.25">
      <c r="A575" s="2"/>
      <c r="B575" s="1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1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hidden="1" customHeight="1" x14ac:dyDescent="0.25">
      <c r="A576" s="2"/>
      <c r="B576" s="1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1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hidden="1" customHeight="1" x14ac:dyDescent="0.25">
      <c r="A577" s="2"/>
      <c r="B577" s="1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1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hidden="1" customHeight="1" x14ac:dyDescent="0.25">
      <c r="A578" s="2"/>
      <c r="B578" s="1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1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hidden="1" customHeight="1" x14ac:dyDescent="0.25">
      <c r="A579" s="2"/>
      <c r="B579" s="1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1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hidden="1" customHeight="1" x14ac:dyDescent="0.25">
      <c r="A580" s="2"/>
      <c r="B580" s="1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1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hidden="1" customHeight="1" x14ac:dyDescent="0.25">
      <c r="A581" s="2"/>
      <c r="B581" s="1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1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hidden="1" customHeight="1" x14ac:dyDescent="0.25">
      <c r="A582" s="2"/>
      <c r="B582" s="1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1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hidden="1" customHeight="1" x14ac:dyDescent="0.25">
      <c r="A583" s="2"/>
      <c r="B583" s="1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1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hidden="1" customHeight="1" x14ac:dyDescent="0.25">
      <c r="A584" s="2"/>
      <c r="B584" s="1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1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hidden="1" customHeight="1" x14ac:dyDescent="0.25">
      <c r="A585" s="2"/>
      <c r="B585" s="1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1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hidden="1" customHeight="1" x14ac:dyDescent="0.25">
      <c r="A586" s="2"/>
      <c r="B586" s="1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1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hidden="1" customHeight="1" x14ac:dyDescent="0.25">
      <c r="A587" s="2"/>
      <c r="B587" s="1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1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hidden="1" customHeight="1" x14ac:dyDescent="0.25">
      <c r="A588" s="2"/>
      <c r="B588" s="1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1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hidden="1" customHeight="1" x14ac:dyDescent="0.25">
      <c r="A589" s="2"/>
      <c r="B589" s="1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1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hidden="1" customHeight="1" x14ac:dyDescent="0.25">
      <c r="A590" s="2"/>
      <c r="B590" s="1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1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hidden="1" customHeight="1" x14ac:dyDescent="0.25">
      <c r="A591" s="2"/>
      <c r="B591" s="1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1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hidden="1" customHeight="1" x14ac:dyDescent="0.25">
      <c r="A592" s="2"/>
      <c r="B592" s="1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1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hidden="1" customHeight="1" x14ac:dyDescent="0.25">
      <c r="A593" s="2"/>
      <c r="B593" s="1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1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hidden="1" customHeight="1" x14ac:dyDescent="0.25">
      <c r="A594" s="2"/>
      <c r="B594" s="1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1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hidden="1" customHeight="1" x14ac:dyDescent="0.25">
      <c r="A595" s="2"/>
      <c r="B595" s="1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1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hidden="1" customHeight="1" x14ac:dyDescent="0.25">
      <c r="A596" s="2"/>
      <c r="B596" s="1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1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hidden="1" customHeight="1" x14ac:dyDescent="0.25">
      <c r="A597" s="2"/>
      <c r="B597" s="1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1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hidden="1" customHeight="1" x14ac:dyDescent="0.25">
      <c r="A598" s="2"/>
      <c r="B598" s="1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1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hidden="1" customHeight="1" x14ac:dyDescent="0.25">
      <c r="A599" s="2"/>
      <c r="B599" s="1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1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hidden="1" customHeight="1" x14ac:dyDescent="0.25">
      <c r="A600" s="2"/>
      <c r="B600" s="1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1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hidden="1" customHeight="1" x14ac:dyDescent="0.25">
      <c r="A601" s="2"/>
      <c r="B601" s="1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1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hidden="1" customHeight="1" x14ac:dyDescent="0.25">
      <c r="A602" s="2"/>
      <c r="B602" s="1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1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hidden="1" customHeight="1" x14ac:dyDescent="0.25">
      <c r="A603" s="2"/>
      <c r="B603" s="1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1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hidden="1" customHeight="1" x14ac:dyDescent="0.25">
      <c r="A604" s="2"/>
      <c r="B604" s="1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1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hidden="1" customHeight="1" x14ac:dyDescent="0.25">
      <c r="A605" s="2"/>
      <c r="B605" s="1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1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hidden="1" customHeight="1" x14ac:dyDescent="0.25">
      <c r="A606" s="2"/>
      <c r="B606" s="1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1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hidden="1" customHeight="1" x14ac:dyDescent="0.25">
      <c r="A607" s="2"/>
      <c r="B607" s="1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1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hidden="1" customHeight="1" x14ac:dyDescent="0.25">
      <c r="A608" s="2"/>
      <c r="B608" s="1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1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hidden="1" customHeight="1" x14ac:dyDescent="0.25">
      <c r="A609" s="2"/>
      <c r="B609" s="1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1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hidden="1" customHeight="1" x14ac:dyDescent="0.25">
      <c r="A610" s="2"/>
      <c r="B610" s="1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1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hidden="1" customHeight="1" x14ac:dyDescent="0.25">
      <c r="A611" s="2"/>
      <c r="B611" s="1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1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hidden="1" customHeight="1" x14ac:dyDescent="0.25">
      <c r="A612" s="2"/>
      <c r="B612" s="1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1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hidden="1" customHeight="1" x14ac:dyDescent="0.25">
      <c r="A613" s="2"/>
      <c r="B613" s="1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1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hidden="1" customHeight="1" x14ac:dyDescent="0.25">
      <c r="A614" s="2"/>
      <c r="B614" s="1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1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hidden="1" customHeight="1" x14ac:dyDescent="0.25">
      <c r="A615" s="2"/>
      <c r="B615" s="1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1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hidden="1" customHeight="1" x14ac:dyDescent="0.25">
      <c r="A616" s="2"/>
      <c r="B616" s="1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1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hidden="1" customHeight="1" x14ac:dyDescent="0.25">
      <c r="A617" s="2"/>
      <c r="B617" s="1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1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hidden="1" customHeight="1" x14ac:dyDescent="0.25">
      <c r="A618" s="2"/>
      <c r="B618" s="1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1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hidden="1" customHeight="1" x14ac:dyDescent="0.25">
      <c r="A619" s="2"/>
      <c r="B619" s="1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1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hidden="1" customHeight="1" x14ac:dyDescent="0.25">
      <c r="A620" s="2"/>
      <c r="B620" s="1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1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hidden="1" customHeight="1" x14ac:dyDescent="0.25">
      <c r="A621" s="2"/>
      <c r="B621" s="1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1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hidden="1" customHeight="1" x14ac:dyDescent="0.25">
      <c r="A622" s="2"/>
      <c r="B622" s="1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1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hidden="1" customHeight="1" x14ac:dyDescent="0.25">
      <c r="A623" s="2"/>
      <c r="B623" s="1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1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hidden="1" customHeight="1" x14ac:dyDescent="0.25">
      <c r="A624" s="2"/>
      <c r="B624" s="1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1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hidden="1" customHeight="1" x14ac:dyDescent="0.25">
      <c r="A625" s="2"/>
      <c r="B625" s="1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1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hidden="1" customHeight="1" x14ac:dyDescent="0.25">
      <c r="A626" s="2"/>
      <c r="B626" s="1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1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hidden="1" customHeight="1" x14ac:dyDescent="0.25">
      <c r="A627" s="2"/>
      <c r="B627" s="1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1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hidden="1" customHeight="1" x14ac:dyDescent="0.25">
      <c r="A628" s="2"/>
      <c r="B628" s="1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1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hidden="1" customHeight="1" x14ac:dyDescent="0.25">
      <c r="A629" s="2"/>
      <c r="B629" s="1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1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hidden="1" customHeight="1" x14ac:dyDescent="0.25">
      <c r="A630" s="2"/>
      <c r="B630" s="1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1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hidden="1" customHeight="1" x14ac:dyDescent="0.25">
      <c r="A631" s="2"/>
      <c r="B631" s="1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1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hidden="1" customHeight="1" x14ac:dyDescent="0.25">
      <c r="A632" s="2"/>
      <c r="B632" s="1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1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hidden="1" customHeight="1" x14ac:dyDescent="0.25">
      <c r="A633" s="2"/>
      <c r="B633" s="1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1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hidden="1" customHeight="1" x14ac:dyDescent="0.25">
      <c r="A634" s="2"/>
      <c r="B634" s="1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1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hidden="1" customHeight="1" x14ac:dyDescent="0.25">
      <c r="A635" s="2"/>
      <c r="B635" s="1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1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hidden="1" customHeight="1" x14ac:dyDescent="0.25">
      <c r="A636" s="2"/>
      <c r="B636" s="1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1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hidden="1" customHeight="1" x14ac:dyDescent="0.25">
      <c r="A637" s="2"/>
      <c r="B637" s="1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1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hidden="1" customHeight="1" x14ac:dyDescent="0.25">
      <c r="A638" s="2"/>
      <c r="B638" s="1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1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hidden="1" customHeight="1" x14ac:dyDescent="0.25">
      <c r="A639" s="2"/>
      <c r="B639" s="1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1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hidden="1" customHeight="1" x14ac:dyDescent="0.25">
      <c r="A640" s="2"/>
      <c r="B640" s="1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1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hidden="1" customHeight="1" x14ac:dyDescent="0.25">
      <c r="A641" s="2"/>
      <c r="B641" s="1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1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hidden="1" customHeight="1" x14ac:dyDescent="0.25">
      <c r="A642" s="2"/>
      <c r="B642" s="1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1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hidden="1" customHeight="1" x14ac:dyDescent="0.25">
      <c r="A643" s="2"/>
      <c r="B643" s="1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1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hidden="1" customHeight="1" x14ac:dyDescent="0.25">
      <c r="A644" s="2"/>
      <c r="B644" s="1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1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hidden="1" customHeight="1" x14ac:dyDescent="0.25">
      <c r="A645" s="2"/>
      <c r="B645" s="1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1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hidden="1" customHeight="1" x14ac:dyDescent="0.25">
      <c r="A646" s="2"/>
      <c r="B646" s="1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1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hidden="1" customHeight="1" x14ac:dyDescent="0.25">
      <c r="A647" s="2"/>
      <c r="B647" s="1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1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hidden="1" customHeight="1" x14ac:dyDescent="0.25">
      <c r="A648" s="2"/>
      <c r="B648" s="1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1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hidden="1" customHeight="1" x14ac:dyDescent="0.25">
      <c r="A649" s="2"/>
      <c r="B649" s="1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1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hidden="1" customHeight="1" x14ac:dyDescent="0.25">
      <c r="A650" s="2"/>
      <c r="B650" s="1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1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hidden="1" customHeight="1" x14ac:dyDescent="0.25">
      <c r="A651" s="2"/>
      <c r="B651" s="1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1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hidden="1" customHeight="1" x14ac:dyDescent="0.25">
      <c r="A652" s="2"/>
      <c r="B652" s="1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1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hidden="1" customHeight="1" x14ac:dyDescent="0.25">
      <c r="A653" s="2"/>
      <c r="B653" s="1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1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hidden="1" customHeight="1" x14ac:dyDescent="0.25">
      <c r="A654" s="2"/>
      <c r="B654" s="1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1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hidden="1" customHeight="1" x14ac:dyDescent="0.25">
      <c r="A655" s="2"/>
      <c r="B655" s="1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1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hidden="1" customHeight="1" x14ac:dyDescent="0.25">
      <c r="A656" s="2"/>
      <c r="B656" s="1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1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hidden="1" customHeight="1" x14ac:dyDescent="0.25">
      <c r="A657" s="2"/>
      <c r="B657" s="1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1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hidden="1" customHeight="1" x14ac:dyDescent="0.25">
      <c r="A658" s="2"/>
      <c r="B658" s="1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1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hidden="1" customHeight="1" x14ac:dyDescent="0.25">
      <c r="A659" s="2"/>
      <c r="B659" s="1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1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hidden="1" customHeight="1" x14ac:dyDescent="0.25">
      <c r="A660" s="2"/>
      <c r="B660" s="1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1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hidden="1" customHeight="1" x14ac:dyDescent="0.25">
      <c r="A661" s="2"/>
      <c r="B661" s="1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1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hidden="1" customHeight="1" x14ac:dyDescent="0.25">
      <c r="A662" s="2"/>
      <c r="B662" s="1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1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hidden="1" customHeight="1" x14ac:dyDescent="0.25">
      <c r="A663" s="2"/>
      <c r="B663" s="1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1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hidden="1" customHeight="1" x14ac:dyDescent="0.25">
      <c r="A664" s="2"/>
      <c r="B664" s="1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1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hidden="1" customHeight="1" x14ac:dyDescent="0.25">
      <c r="A665" s="2"/>
      <c r="B665" s="1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1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hidden="1" customHeight="1" x14ac:dyDescent="0.25">
      <c r="A666" s="2"/>
      <c r="B666" s="1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1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hidden="1" customHeight="1" x14ac:dyDescent="0.25">
      <c r="A667" s="2"/>
      <c r="B667" s="1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1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hidden="1" customHeight="1" x14ac:dyDescent="0.25">
      <c r="A668" s="2"/>
      <c r="B668" s="1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1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hidden="1" customHeight="1" x14ac:dyDescent="0.25">
      <c r="A669" s="2"/>
      <c r="B669" s="1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1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hidden="1" customHeight="1" x14ac:dyDescent="0.25">
      <c r="A670" s="2"/>
      <c r="B670" s="1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1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hidden="1" customHeight="1" x14ac:dyDescent="0.25">
      <c r="A671" s="2"/>
      <c r="B671" s="1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1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hidden="1" customHeight="1" x14ac:dyDescent="0.25">
      <c r="A672" s="2"/>
      <c r="B672" s="1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1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hidden="1" customHeight="1" x14ac:dyDescent="0.25">
      <c r="A673" s="2"/>
      <c r="B673" s="1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1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hidden="1" customHeight="1" x14ac:dyDescent="0.25">
      <c r="A674" s="2"/>
      <c r="B674" s="1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1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hidden="1" customHeight="1" x14ac:dyDescent="0.25">
      <c r="A675" s="2"/>
      <c r="B675" s="1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1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hidden="1" customHeight="1" x14ac:dyDescent="0.25">
      <c r="A676" s="2"/>
      <c r="B676" s="1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1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hidden="1" customHeight="1" x14ac:dyDescent="0.25">
      <c r="A677" s="2"/>
      <c r="B677" s="1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1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hidden="1" customHeight="1" x14ac:dyDescent="0.25">
      <c r="A678" s="2"/>
      <c r="B678" s="1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1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hidden="1" customHeight="1" x14ac:dyDescent="0.25">
      <c r="A679" s="2"/>
      <c r="B679" s="1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1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hidden="1" customHeight="1" x14ac:dyDescent="0.25">
      <c r="A680" s="2"/>
      <c r="B680" s="1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1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hidden="1" customHeight="1" x14ac:dyDescent="0.25">
      <c r="A681" s="2"/>
      <c r="B681" s="1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1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hidden="1" customHeight="1" x14ac:dyDescent="0.25">
      <c r="A682" s="2"/>
      <c r="B682" s="1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1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hidden="1" customHeight="1" x14ac:dyDescent="0.25">
      <c r="A683" s="2"/>
      <c r="B683" s="1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1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hidden="1" customHeight="1" x14ac:dyDescent="0.25">
      <c r="A684" s="2"/>
      <c r="B684" s="1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1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hidden="1" customHeight="1" x14ac:dyDescent="0.25">
      <c r="A685" s="2"/>
      <c r="B685" s="1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1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hidden="1" customHeight="1" x14ac:dyDescent="0.25">
      <c r="A686" s="2"/>
      <c r="B686" s="1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1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hidden="1" customHeight="1" x14ac:dyDescent="0.25">
      <c r="A687" s="2"/>
      <c r="B687" s="1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1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hidden="1" customHeight="1" x14ac:dyDescent="0.25">
      <c r="A688" s="2"/>
      <c r="B688" s="1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1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hidden="1" customHeight="1" x14ac:dyDescent="0.25">
      <c r="A689" s="2"/>
      <c r="B689" s="1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1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hidden="1" customHeight="1" x14ac:dyDescent="0.25">
      <c r="A690" s="2"/>
      <c r="B690" s="1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1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hidden="1" customHeight="1" x14ac:dyDescent="0.25">
      <c r="A691" s="2"/>
      <c r="B691" s="1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1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hidden="1" customHeight="1" x14ac:dyDescent="0.25">
      <c r="A692" s="2"/>
      <c r="B692" s="1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1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hidden="1" customHeight="1" x14ac:dyDescent="0.25">
      <c r="A693" s="2"/>
      <c r="B693" s="1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1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hidden="1" customHeight="1" x14ac:dyDescent="0.25">
      <c r="A694" s="2"/>
      <c r="B694" s="1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1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hidden="1" customHeight="1" x14ac:dyDescent="0.25">
      <c r="A695" s="2"/>
      <c r="B695" s="1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1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hidden="1" customHeight="1" x14ac:dyDescent="0.25">
      <c r="A696" s="2"/>
      <c r="B696" s="1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1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hidden="1" customHeight="1" x14ac:dyDescent="0.25">
      <c r="A697" s="2"/>
      <c r="B697" s="1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1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hidden="1" customHeight="1" x14ac:dyDescent="0.25">
      <c r="A698" s="2"/>
      <c r="B698" s="1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1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hidden="1" customHeight="1" x14ac:dyDescent="0.25">
      <c r="A699" s="2"/>
      <c r="B699" s="1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1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hidden="1" customHeight="1" x14ac:dyDescent="0.25">
      <c r="A700" s="2"/>
      <c r="B700" s="1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1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hidden="1" customHeight="1" x14ac:dyDescent="0.25">
      <c r="A701" s="2"/>
      <c r="B701" s="1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1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hidden="1" customHeight="1" x14ac:dyDescent="0.25">
      <c r="A702" s="2"/>
      <c r="B702" s="1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1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hidden="1" customHeight="1" x14ac:dyDescent="0.25">
      <c r="A703" s="2"/>
      <c r="B703" s="1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1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hidden="1" customHeight="1" x14ac:dyDescent="0.25">
      <c r="A704" s="2"/>
      <c r="B704" s="1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1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hidden="1" customHeight="1" x14ac:dyDescent="0.25">
      <c r="A705" s="2"/>
      <c r="B705" s="1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1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hidden="1" customHeight="1" x14ac:dyDescent="0.25">
      <c r="A706" s="2"/>
      <c r="B706" s="1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1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hidden="1" customHeight="1" x14ac:dyDescent="0.25">
      <c r="A707" s="2"/>
      <c r="B707" s="1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1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hidden="1" customHeight="1" x14ac:dyDescent="0.25">
      <c r="A708" s="2"/>
      <c r="B708" s="1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1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hidden="1" customHeight="1" x14ac:dyDescent="0.25">
      <c r="A709" s="2"/>
      <c r="B709" s="1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1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hidden="1" customHeight="1" x14ac:dyDescent="0.25">
      <c r="A710" s="2"/>
      <c r="B710" s="1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1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hidden="1" customHeight="1" x14ac:dyDescent="0.25">
      <c r="A711" s="2"/>
      <c r="B711" s="1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1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hidden="1" customHeight="1" x14ac:dyDescent="0.25">
      <c r="A712" s="2"/>
      <c r="B712" s="1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1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hidden="1" customHeight="1" x14ac:dyDescent="0.25">
      <c r="A713" s="2"/>
      <c r="B713" s="1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1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hidden="1" customHeight="1" x14ac:dyDescent="0.25">
      <c r="A714" s="2"/>
      <c r="B714" s="1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1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hidden="1" customHeight="1" x14ac:dyDescent="0.25">
      <c r="A715" s="2"/>
      <c r="B715" s="1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1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hidden="1" customHeight="1" x14ac:dyDescent="0.25">
      <c r="A716" s="2"/>
      <c r="B716" s="1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1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hidden="1" customHeight="1" x14ac:dyDescent="0.25">
      <c r="A717" s="2"/>
      <c r="B717" s="1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1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hidden="1" customHeight="1" x14ac:dyDescent="0.25">
      <c r="A718" s="2"/>
      <c r="B718" s="1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1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hidden="1" customHeight="1" x14ac:dyDescent="0.25">
      <c r="A719" s="2"/>
      <c r="B719" s="1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1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hidden="1" customHeight="1" x14ac:dyDescent="0.25">
      <c r="A720" s="2"/>
      <c r="B720" s="1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1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hidden="1" customHeight="1" x14ac:dyDescent="0.25">
      <c r="A721" s="2"/>
      <c r="B721" s="1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1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hidden="1" customHeight="1" x14ac:dyDescent="0.25">
      <c r="A722" s="2"/>
      <c r="B722" s="1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1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hidden="1" customHeight="1" x14ac:dyDescent="0.25">
      <c r="A723" s="2"/>
      <c r="B723" s="1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1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hidden="1" customHeight="1" x14ac:dyDescent="0.25">
      <c r="A724" s="2"/>
      <c r="B724" s="1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1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hidden="1" customHeight="1" x14ac:dyDescent="0.25">
      <c r="A725" s="2"/>
      <c r="B725" s="1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1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hidden="1" customHeight="1" x14ac:dyDescent="0.25">
      <c r="A726" s="2"/>
      <c r="B726" s="1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1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hidden="1" customHeight="1" x14ac:dyDescent="0.25">
      <c r="A727" s="2"/>
      <c r="B727" s="1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1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hidden="1" customHeight="1" x14ac:dyDescent="0.25">
      <c r="A728" s="2"/>
      <c r="B728" s="1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1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hidden="1" customHeight="1" x14ac:dyDescent="0.25">
      <c r="A729" s="2"/>
      <c r="B729" s="1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1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hidden="1" customHeight="1" x14ac:dyDescent="0.25">
      <c r="A730" s="2"/>
      <c r="B730" s="1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1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hidden="1" customHeight="1" x14ac:dyDescent="0.25">
      <c r="A731" s="2"/>
      <c r="B731" s="1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1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hidden="1" customHeight="1" x14ac:dyDescent="0.25">
      <c r="A732" s="2"/>
      <c r="B732" s="1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1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hidden="1" customHeight="1" x14ac:dyDescent="0.25">
      <c r="A733" s="2"/>
      <c r="B733" s="1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1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hidden="1" customHeight="1" x14ac:dyDescent="0.25">
      <c r="A734" s="2"/>
      <c r="B734" s="1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1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hidden="1" customHeight="1" x14ac:dyDescent="0.25">
      <c r="A735" s="2"/>
      <c r="B735" s="1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1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hidden="1" customHeight="1" x14ac:dyDescent="0.25">
      <c r="A736" s="2"/>
      <c r="B736" s="1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1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hidden="1" customHeight="1" x14ac:dyDescent="0.25">
      <c r="A737" s="2"/>
      <c r="B737" s="1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1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hidden="1" customHeight="1" x14ac:dyDescent="0.25">
      <c r="A738" s="2"/>
      <c r="B738" s="1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1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hidden="1" customHeight="1" x14ac:dyDescent="0.25">
      <c r="A739" s="2"/>
      <c r="B739" s="1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1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hidden="1" customHeight="1" x14ac:dyDescent="0.25">
      <c r="A740" s="2"/>
      <c r="B740" s="1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1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hidden="1" customHeight="1" x14ac:dyDescent="0.25">
      <c r="A741" s="2"/>
      <c r="B741" s="1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1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hidden="1" customHeight="1" x14ac:dyDescent="0.25">
      <c r="A742" s="2"/>
      <c r="B742" s="1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1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hidden="1" customHeight="1" x14ac:dyDescent="0.25">
      <c r="A743" s="2"/>
      <c r="B743" s="1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1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hidden="1" customHeight="1" x14ac:dyDescent="0.25">
      <c r="A744" s="2"/>
      <c r="B744" s="1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1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hidden="1" customHeight="1" x14ac:dyDescent="0.25">
      <c r="A745" s="2"/>
      <c r="B745" s="1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1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hidden="1" customHeight="1" x14ac:dyDescent="0.25">
      <c r="A746" s="2"/>
      <c r="B746" s="1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1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hidden="1" customHeight="1" x14ac:dyDescent="0.25">
      <c r="A747" s="2"/>
      <c r="B747" s="1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1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hidden="1" customHeight="1" x14ac:dyDescent="0.25">
      <c r="A748" s="2"/>
      <c r="B748" s="1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1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hidden="1" customHeight="1" x14ac:dyDescent="0.25">
      <c r="A749" s="2"/>
      <c r="B749" s="1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1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hidden="1" customHeight="1" x14ac:dyDescent="0.25">
      <c r="A750" s="2"/>
      <c r="B750" s="1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1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hidden="1" customHeight="1" x14ac:dyDescent="0.25">
      <c r="A751" s="2"/>
      <c r="B751" s="1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1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hidden="1" customHeight="1" x14ac:dyDescent="0.25">
      <c r="A752" s="2"/>
      <c r="B752" s="1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1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hidden="1" customHeight="1" x14ac:dyDescent="0.25">
      <c r="A753" s="2"/>
      <c r="B753" s="1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1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hidden="1" customHeight="1" x14ac:dyDescent="0.25">
      <c r="A754" s="2"/>
      <c r="B754" s="1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1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hidden="1" customHeight="1" x14ac:dyDescent="0.25">
      <c r="A755" s="2"/>
      <c r="B755" s="1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1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hidden="1" customHeight="1" x14ac:dyDescent="0.25">
      <c r="A756" s="2"/>
      <c r="B756" s="1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1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hidden="1" customHeight="1" x14ac:dyDescent="0.25">
      <c r="A757" s="2"/>
      <c r="B757" s="1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1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hidden="1" customHeight="1" x14ac:dyDescent="0.25">
      <c r="A758" s="2"/>
      <c r="B758" s="1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1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hidden="1" customHeight="1" x14ac:dyDescent="0.25">
      <c r="A759" s="2"/>
      <c r="B759" s="1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1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hidden="1" customHeight="1" x14ac:dyDescent="0.25">
      <c r="A760" s="2"/>
      <c r="B760" s="1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1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hidden="1" customHeight="1" x14ac:dyDescent="0.25">
      <c r="A761" s="2"/>
      <c r="B761" s="1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1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hidden="1" customHeight="1" x14ac:dyDescent="0.25">
      <c r="A762" s="2"/>
      <c r="B762" s="1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1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hidden="1" customHeight="1" x14ac:dyDescent="0.25">
      <c r="A763" s="2"/>
      <c r="B763" s="1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1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hidden="1" customHeight="1" x14ac:dyDescent="0.25">
      <c r="A764" s="2"/>
      <c r="B764" s="1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1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hidden="1" customHeight="1" x14ac:dyDescent="0.25">
      <c r="A765" s="2"/>
      <c r="B765" s="1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1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hidden="1" customHeight="1" x14ac:dyDescent="0.25">
      <c r="A766" s="2"/>
      <c r="B766" s="1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1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hidden="1" customHeight="1" x14ac:dyDescent="0.25">
      <c r="A767" s="2"/>
      <c r="B767" s="1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1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hidden="1" customHeight="1" x14ac:dyDescent="0.25">
      <c r="A768" s="2"/>
      <c r="B768" s="1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1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hidden="1" customHeight="1" x14ac:dyDescent="0.25">
      <c r="A769" s="2"/>
      <c r="B769" s="1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1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hidden="1" customHeight="1" x14ac:dyDescent="0.25">
      <c r="A770" s="2"/>
      <c r="B770" s="1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1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hidden="1" customHeight="1" x14ac:dyDescent="0.25">
      <c r="A771" s="2"/>
      <c r="B771" s="1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1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hidden="1" customHeight="1" x14ac:dyDescent="0.25">
      <c r="A772" s="2"/>
      <c r="B772" s="1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1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hidden="1" customHeight="1" x14ac:dyDescent="0.25">
      <c r="A773" s="2"/>
      <c r="B773" s="1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1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hidden="1" customHeight="1" x14ac:dyDescent="0.25">
      <c r="A774" s="2"/>
      <c r="B774" s="1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1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hidden="1" customHeight="1" x14ac:dyDescent="0.25">
      <c r="A775" s="2"/>
      <c r="B775" s="1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1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hidden="1" customHeight="1" x14ac:dyDescent="0.25">
      <c r="A776" s="2"/>
      <c r="B776" s="1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1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hidden="1" customHeight="1" x14ac:dyDescent="0.25">
      <c r="A777" s="2"/>
      <c r="B777" s="1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1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hidden="1" customHeight="1" x14ac:dyDescent="0.25">
      <c r="A778" s="2"/>
      <c r="B778" s="1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1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hidden="1" customHeight="1" x14ac:dyDescent="0.25">
      <c r="A779" s="2"/>
      <c r="B779" s="1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1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hidden="1" customHeight="1" x14ac:dyDescent="0.25">
      <c r="A780" s="2"/>
      <c r="B780" s="1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1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hidden="1" customHeight="1" x14ac:dyDescent="0.25">
      <c r="A781" s="2"/>
      <c r="B781" s="1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1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hidden="1" customHeight="1" x14ac:dyDescent="0.25">
      <c r="A782" s="2"/>
      <c r="B782" s="1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1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hidden="1" customHeight="1" x14ac:dyDescent="0.25">
      <c r="A783" s="2"/>
      <c r="B783" s="1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1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hidden="1" customHeight="1" x14ac:dyDescent="0.25">
      <c r="A784" s="2"/>
      <c r="B784" s="1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1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hidden="1" customHeight="1" x14ac:dyDescent="0.25">
      <c r="A785" s="2"/>
      <c r="B785" s="1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1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hidden="1" customHeight="1" x14ac:dyDescent="0.25">
      <c r="A786" s="2"/>
      <c r="B786" s="1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1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hidden="1" customHeight="1" x14ac:dyDescent="0.25">
      <c r="A787" s="2"/>
      <c r="B787" s="1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1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hidden="1" customHeight="1" x14ac:dyDescent="0.25">
      <c r="A788" s="2"/>
      <c r="B788" s="1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1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hidden="1" customHeight="1" x14ac:dyDescent="0.25">
      <c r="A789" s="2"/>
      <c r="B789" s="1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1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hidden="1" customHeight="1" x14ac:dyDescent="0.25">
      <c r="A790" s="2"/>
      <c r="B790" s="1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1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hidden="1" customHeight="1" x14ac:dyDescent="0.25">
      <c r="A791" s="2"/>
      <c r="B791" s="1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1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hidden="1" customHeight="1" x14ac:dyDescent="0.25">
      <c r="A792" s="2"/>
      <c r="B792" s="1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1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hidden="1" customHeight="1" x14ac:dyDescent="0.25">
      <c r="A793" s="2"/>
      <c r="B793" s="1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1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hidden="1" customHeight="1" x14ac:dyDescent="0.25">
      <c r="A794" s="2"/>
      <c r="B794" s="1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1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hidden="1" customHeight="1" x14ac:dyDescent="0.25">
      <c r="A795" s="2"/>
      <c r="B795" s="1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1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hidden="1" customHeight="1" x14ac:dyDescent="0.25">
      <c r="A796" s="2"/>
      <c r="B796" s="1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1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hidden="1" customHeight="1" x14ac:dyDescent="0.25">
      <c r="A797" s="2"/>
      <c r="B797" s="1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1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hidden="1" customHeight="1" x14ac:dyDescent="0.25">
      <c r="A798" s="2"/>
      <c r="B798" s="1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1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hidden="1" customHeight="1" x14ac:dyDescent="0.25">
      <c r="A799" s="2"/>
      <c r="B799" s="1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1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hidden="1" customHeight="1" x14ac:dyDescent="0.25">
      <c r="A800" s="2"/>
      <c r="B800" s="1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1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hidden="1" customHeight="1" x14ac:dyDescent="0.25">
      <c r="A801" s="2"/>
      <c r="B801" s="1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1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hidden="1" customHeight="1" x14ac:dyDescent="0.25">
      <c r="A802" s="2"/>
      <c r="B802" s="1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1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hidden="1" customHeight="1" x14ac:dyDescent="0.25">
      <c r="A803" s="2"/>
      <c r="B803" s="1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1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hidden="1" customHeight="1" x14ac:dyDescent="0.25">
      <c r="A804" s="2"/>
      <c r="B804" s="1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1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hidden="1" customHeight="1" x14ac:dyDescent="0.25">
      <c r="A805" s="2"/>
      <c r="B805" s="1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1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hidden="1" customHeight="1" x14ac:dyDescent="0.25">
      <c r="A806" s="2"/>
      <c r="B806" s="1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1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hidden="1" customHeight="1" x14ac:dyDescent="0.25">
      <c r="A807" s="2"/>
      <c r="B807" s="1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1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hidden="1" customHeight="1" x14ac:dyDescent="0.25">
      <c r="A808" s="2"/>
      <c r="B808" s="1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1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hidden="1" customHeight="1" x14ac:dyDescent="0.25">
      <c r="A809" s="2"/>
      <c r="B809" s="1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1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hidden="1" customHeight="1" x14ac:dyDescent="0.25">
      <c r="A810" s="2"/>
      <c r="B810" s="1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1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hidden="1" customHeight="1" x14ac:dyDescent="0.25">
      <c r="A811" s="2"/>
      <c r="B811" s="1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1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hidden="1" customHeight="1" x14ac:dyDescent="0.25">
      <c r="A812" s="2"/>
      <c r="B812" s="1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1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hidden="1" customHeight="1" x14ac:dyDescent="0.25">
      <c r="A813" s="2"/>
      <c r="B813" s="1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1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hidden="1" customHeight="1" x14ac:dyDescent="0.25">
      <c r="A814" s="2"/>
      <c r="B814" s="1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1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hidden="1" customHeight="1" x14ac:dyDescent="0.25">
      <c r="A815" s="2"/>
      <c r="B815" s="1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1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hidden="1" customHeight="1" x14ac:dyDescent="0.25">
      <c r="A816" s="2"/>
      <c r="B816" s="1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1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hidden="1" customHeight="1" x14ac:dyDescent="0.25">
      <c r="A817" s="2"/>
      <c r="B817" s="1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1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hidden="1" customHeight="1" x14ac:dyDescent="0.25">
      <c r="A818" s="2"/>
      <c r="B818" s="1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1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hidden="1" customHeight="1" x14ac:dyDescent="0.25">
      <c r="A819" s="2"/>
      <c r="B819" s="1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1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hidden="1" customHeight="1" x14ac:dyDescent="0.25">
      <c r="A820" s="2"/>
      <c r="B820" s="1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1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hidden="1" customHeight="1" x14ac:dyDescent="0.25">
      <c r="A821" s="2"/>
      <c r="B821" s="1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1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hidden="1" customHeight="1" x14ac:dyDescent="0.25">
      <c r="A822" s="2"/>
      <c r="B822" s="1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1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hidden="1" customHeight="1" x14ac:dyDescent="0.25">
      <c r="A823" s="2"/>
      <c r="B823" s="1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1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hidden="1" customHeight="1" x14ac:dyDescent="0.25">
      <c r="A824" s="2"/>
      <c r="B824" s="1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1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hidden="1" customHeight="1" x14ac:dyDescent="0.25">
      <c r="A825" s="2"/>
      <c r="B825" s="1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1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hidden="1" customHeight="1" x14ac:dyDescent="0.25">
      <c r="A826" s="2"/>
      <c r="B826" s="1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1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hidden="1" customHeight="1" x14ac:dyDescent="0.25">
      <c r="A827" s="2"/>
      <c r="B827" s="1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1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hidden="1" customHeight="1" x14ac:dyDescent="0.25">
      <c r="A828" s="2"/>
      <c r="B828" s="1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1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hidden="1" customHeight="1" x14ac:dyDescent="0.25">
      <c r="A829" s="2"/>
      <c r="B829" s="1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1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hidden="1" customHeight="1" x14ac:dyDescent="0.25">
      <c r="A830" s="2"/>
      <c r="B830" s="1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1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hidden="1" customHeight="1" x14ac:dyDescent="0.25">
      <c r="A831" s="2"/>
      <c r="B831" s="1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1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hidden="1" customHeight="1" x14ac:dyDescent="0.25">
      <c r="A832" s="2"/>
      <c r="B832" s="1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1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hidden="1" customHeight="1" x14ac:dyDescent="0.25">
      <c r="A833" s="2"/>
      <c r="B833" s="1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1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hidden="1" customHeight="1" x14ac:dyDescent="0.25">
      <c r="A834" s="2"/>
      <c r="B834" s="1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1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hidden="1" customHeight="1" x14ac:dyDescent="0.25">
      <c r="A835" s="2"/>
      <c r="B835" s="1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1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hidden="1" customHeight="1" x14ac:dyDescent="0.25">
      <c r="A836" s="2"/>
      <c r="B836" s="1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1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hidden="1" customHeight="1" x14ac:dyDescent="0.25">
      <c r="A837" s="2"/>
      <c r="B837" s="1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1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hidden="1" customHeight="1" x14ac:dyDescent="0.25">
      <c r="A838" s="2"/>
      <c r="B838" s="1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1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hidden="1" customHeight="1" x14ac:dyDescent="0.25">
      <c r="A839" s="2"/>
      <c r="B839" s="1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1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hidden="1" customHeight="1" x14ac:dyDescent="0.25">
      <c r="A840" s="2"/>
      <c r="B840" s="1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1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hidden="1" customHeight="1" x14ac:dyDescent="0.25">
      <c r="A841" s="2"/>
      <c r="B841" s="1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1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hidden="1" customHeight="1" x14ac:dyDescent="0.25">
      <c r="A842" s="2"/>
      <c r="B842" s="1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1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hidden="1" customHeight="1" x14ac:dyDescent="0.25">
      <c r="A843" s="2"/>
      <c r="B843" s="1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1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hidden="1" customHeight="1" x14ac:dyDescent="0.25">
      <c r="A844" s="2"/>
      <c r="B844" s="1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1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hidden="1" customHeight="1" x14ac:dyDescent="0.25">
      <c r="A845" s="2"/>
      <c r="B845" s="1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1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hidden="1" customHeight="1" x14ac:dyDescent="0.25">
      <c r="A846" s="2"/>
      <c r="B846" s="1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1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hidden="1" customHeight="1" x14ac:dyDescent="0.25">
      <c r="A847" s="2"/>
      <c r="B847" s="1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1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hidden="1" customHeight="1" x14ac:dyDescent="0.25">
      <c r="A848" s="2"/>
      <c r="B848" s="1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1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hidden="1" customHeight="1" x14ac:dyDescent="0.25">
      <c r="A849" s="2"/>
      <c r="B849" s="1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1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hidden="1" customHeight="1" x14ac:dyDescent="0.25">
      <c r="A850" s="2"/>
      <c r="B850" s="1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1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hidden="1" customHeight="1" x14ac:dyDescent="0.25">
      <c r="A851" s="2"/>
      <c r="B851" s="1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1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hidden="1" customHeight="1" x14ac:dyDescent="0.25">
      <c r="A852" s="2"/>
      <c r="B852" s="1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1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hidden="1" customHeight="1" x14ac:dyDescent="0.25">
      <c r="A853" s="2"/>
      <c r="B853" s="1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1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hidden="1" customHeight="1" x14ac:dyDescent="0.25">
      <c r="A854" s="2"/>
      <c r="B854" s="1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1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hidden="1" customHeight="1" x14ac:dyDescent="0.25">
      <c r="A855" s="2"/>
      <c r="B855" s="1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1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hidden="1" customHeight="1" x14ac:dyDescent="0.25">
      <c r="A856" s="2"/>
      <c r="B856" s="1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1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hidden="1" customHeight="1" x14ac:dyDescent="0.25">
      <c r="A857" s="2"/>
      <c r="B857" s="1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1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hidden="1" customHeight="1" x14ac:dyDescent="0.25">
      <c r="A858" s="2"/>
      <c r="B858" s="1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1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hidden="1" customHeight="1" x14ac:dyDescent="0.25">
      <c r="A859" s="2"/>
      <c r="B859" s="1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1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hidden="1" customHeight="1" x14ac:dyDescent="0.25">
      <c r="A860" s="2"/>
      <c r="B860" s="1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1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hidden="1" customHeight="1" x14ac:dyDescent="0.25">
      <c r="A861" s="2"/>
      <c r="B861" s="1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1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hidden="1" customHeight="1" x14ac:dyDescent="0.25">
      <c r="A862" s="2"/>
      <c r="B862" s="1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1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hidden="1" customHeight="1" x14ac:dyDescent="0.25">
      <c r="A863" s="2"/>
      <c r="B863" s="1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1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hidden="1" customHeight="1" x14ac:dyDescent="0.25">
      <c r="A864" s="2"/>
      <c r="B864" s="1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1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hidden="1" customHeight="1" x14ac:dyDescent="0.25">
      <c r="A865" s="2"/>
      <c r="B865" s="1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1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hidden="1" customHeight="1" x14ac:dyDescent="0.25">
      <c r="A866" s="2"/>
      <c r="B866" s="1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1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hidden="1" customHeight="1" x14ac:dyDescent="0.25">
      <c r="A867" s="2"/>
      <c r="B867" s="1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1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hidden="1" customHeight="1" x14ac:dyDescent="0.25">
      <c r="A868" s="2"/>
      <c r="B868" s="1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1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hidden="1" customHeight="1" x14ac:dyDescent="0.25">
      <c r="A869" s="2"/>
      <c r="B869" s="1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1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hidden="1" customHeight="1" x14ac:dyDescent="0.25">
      <c r="A870" s="2"/>
      <c r="B870" s="1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1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hidden="1" customHeight="1" x14ac:dyDescent="0.25">
      <c r="A871" s="2"/>
      <c r="B871" s="1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1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hidden="1" customHeight="1" x14ac:dyDescent="0.25">
      <c r="A872" s="2"/>
      <c r="B872" s="1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1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hidden="1" customHeight="1" x14ac:dyDescent="0.25">
      <c r="A873" s="2"/>
      <c r="B873" s="1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1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hidden="1" customHeight="1" x14ac:dyDescent="0.25">
      <c r="A874" s="2"/>
      <c r="B874" s="1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1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hidden="1" customHeight="1" x14ac:dyDescent="0.25">
      <c r="A875" s="2"/>
      <c r="B875" s="1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1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hidden="1" customHeight="1" x14ac:dyDescent="0.25">
      <c r="A876" s="2"/>
      <c r="B876" s="1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1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hidden="1" customHeight="1" x14ac:dyDescent="0.25">
      <c r="A877" s="2"/>
      <c r="B877" s="1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1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hidden="1" customHeight="1" x14ac:dyDescent="0.25">
      <c r="A878" s="2"/>
      <c r="B878" s="1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1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hidden="1" customHeight="1" x14ac:dyDescent="0.25">
      <c r="A879" s="2"/>
      <c r="B879" s="1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1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hidden="1" customHeight="1" x14ac:dyDescent="0.25">
      <c r="A880" s="2"/>
      <c r="B880" s="1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1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hidden="1" customHeight="1" x14ac:dyDescent="0.25">
      <c r="A881" s="2"/>
      <c r="B881" s="1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1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hidden="1" customHeight="1" x14ac:dyDescent="0.25">
      <c r="A882" s="2"/>
      <c r="B882" s="1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1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hidden="1" customHeight="1" x14ac:dyDescent="0.25">
      <c r="A883" s="2"/>
      <c r="B883" s="1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1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hidden="1" customHeight="1" x14ac:dyDescent="0.25">
      <c r="A884" s="2"/>
      <c r="B884" s="1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1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hidden="1" customHeight="1" x14ac:dyDescent="0.25">
      <c r="A885" s="2"/>
      <c r="B885" s="1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1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hidden="1" customHeight="1" x14ac:dyDescent="0.25">
      <c r="A886" s="2"/>
      <c r="B886" s="1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1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hidden="1" customHeight="1" x14ac:dyDescent="0.25">
      <c r="A887" s="2"/>
      <c r="B887" s="1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1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hidden="1" customHeight="1" x14ac:dyDescent="0.25">
      <c r="A888" s="2"/>
      <c r="B888" s="1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1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hidden="1" customHeight="1" x14ac:dyDescent="0.25">
      <c r="A889" s="2"/>
      <c r="B889" s="1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1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hidden="1" customHeight="1" x14ac:dyDescent="0.25">
      <c r="A890" s="2"/>
      <c r="B890" s="1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1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hidden="1" customHeight="1" x14ac:dyDescent="0.25">
      <c r="A891" s="2"/>
      <c r="B891" s="1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1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hidden="1" customHeight="1" x14ac:dyDescent="0.25">
      <c r="A892" s="2"/>
      <c r="B892" s="1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1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hidden="1" customHeight="1" x14ac:dyDescent="0.25">
      <c r="A893" s="2"/>
      <c r="B893" s="1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1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hidden="1" customHeight="1" x14ac:dyDescent="0.25">
      <c r="A894" s="2"/>
      <c r="B894" s="1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1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hidden="1" customHeight="1" x14ac:dyDescent="0.25">
      <c r="A895" s="2"/>
      <c r="B895" s="1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1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hidden="1" customHeight="1" x14ac:dyDescent="0.25">
      <c r="A896" s="2"/>
      <c r="B896" s="1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1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hidden="1" customHeight="1" x14ac:dyDescent="0.25">
      <c r="A897" s="2"/>
      <c r="B897" s="1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1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hidden="1" customHeight="1" x14ac:dyDescent="0.25">
      <c r="A898" s="2"/>
      <c r="B898" s="1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1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hidden="1" customHeight="1" x14ac:dyDescent="0.25">
      <c r="A899" s="2"/>
      <c r="B899" s="1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1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hidden="1" customHeight="1" x14ac:dyDescent="0.25">
      <c r="A900" s="2"/>
      <c r="B900" s="1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1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hidden="1" customHeight="1" x14ac:dyDescent="0.25">
      <c r="A901" s="2"/>
      <c r="B901" s="1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1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hidden="1" customHeight="1" x14ac:dyDescent="0.25">
      <c r="A902" s="2"/>
      <c r="B902" s="1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1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hidden="1" customHeight="1" x14ac:dyDescent="0.25">
      <c r="A903" s="2"/>
      <c r="B903" s="1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1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hidden="1" customHeight="1" x14ac:dyDescent="0.25">
      <c r="A904" s="2"/>
      <c r="B904" s="1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1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hidden="1" customHeight="1" x14ac:dyDescent="0.25">
      <c r="A905" s="2"/>
      <c r="B905" s="1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1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hidden="1" customHeight="1" x14ac:dyDescent="0.25">
      <c r="A906" s="2"/>
      <c r="B906" s="1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1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hidden="1" customHeight="1" x14ac:dyDescent="0.25">
      <c r="A907" s="2"/>
      <c r="B907" s="1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1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hidden="1" customHeight="1" x14ac:dyDescent="0.25">
      <c r="A908" s="2"/>
      <c r="B908" s="1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1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hidden="1" customHeight="1" x14ac:dyDescent="0.25">
      <c r="A909" s="2"/>
      <c r="B909" s="1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1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hidden="1" customHeight="1" x14ac:dyDescent="0.25">
      <c r="A910" s="2"/>
      <c r="B910" s="1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1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hidden="1" customHeight="1" x14ac:dyDescent="0.25">
      <c r="A911" s="2"/>
      <c r="B911" s="1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1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hidden="1" customHeight="1" x14ac:dyDescent="0.25">
      <c r="A912" s="2"/>
      <c r="B912" s="1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1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hidden="1" customHeight="1" x14ac:dyDescent="0.25">
      <c r="A913" s="2"/>
      <c r="B913" s="1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1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hidden="1" customHeight="1" x14ac:dyDescent="0.25">
      <c r="A914" s="2"/>
      <c r="B914" s="1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1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hidden="1" customHeight="1" x14ac:dyDescent="0.25">
      <c r="A915" s="2"/>
      <c r="B915" s="1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1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hidden="1" customHeight="1" x14ac:dyDescent="0.25">
      <c r="A916" s="2"/>
      <c r="B916" s="1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1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hidden="1" customHeight="1" x14ac:dyDescent="0.25">
      <c r="A917" s="2"/>
      <c r="B917" s="1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1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hidden="1" customHeight="1" x14ac:dyDescent="0.25">
      <c r="A918" s="2"/>
      <c r="B918" s="1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1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hidden="1" customHeight="1" x14ac:dyDescent="0.25">
      <c r="A919" s="2"/>
      <c r="B919" s="1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1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hidden="1" customHeight="1" x14ac:dyDescent="0.25">
      <c r="A920" s="2"/>
      <c r="B920" s="1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1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hidden="1" customHeight="1" x14ac:dyDescent="0.25">
      <c r="A921" s="2"/>
      <c r="B921" s="1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1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hidden="1" customHeight="1" x14ac:dyDescent="0.25">
      <c r="A922" s="2"/>
      <c r="B922" s="1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1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hidden="1" customHeight="1" x14ac:dyDescent="0.25">
      <c r="A923" s="2"/>
      <c r="B923" s="1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1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hidden="1" customHeight="1" x14ac:dyDescent="0.25">
      <c r="A924" s="2"/>
      <c r="B924" s="1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1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hidden="1" customHeight="1" x14ac:dyDescent="0.25">
      <c r="A925" s="2"/>
      <c r="B925" s="1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1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hidden="1" customHeight="1" x14ac:dyDescent="0.25">
      <c r="A926" s="2"/>
      <c r="B926" s="1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1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hidden="1" customHeight="1" x14ac:dyDescent="0.25">
      <c r="A927" s="2"/>
      <c r="B927" s="1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1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hidden="1" customHeight="1" x14ac:dyDescent="0.25">
      <c r="A928" s="2"/>
      <c r="B928" s="1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1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hidden="1" customHeight="1" x14ac:dyDescent="0.25">
      <c r="A929" s="2"/>
      <c r="B929" s="1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1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hidden="1" customHeight="1" x14ac:dyDescent="0.25">
      <c r="A930" s="2"/>
      <c r="B930" s="1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1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hidden="1" customHeight="1" x14ac:dyDescent="0.25">
      <c r="A931" s="2"/>
      <c r="B931" s="1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1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hidden="1" customHeight="1" x14ac:dyDescent="0.25">
      <c r="A932" s="2"/>
      <c r="B932" s="1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1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hidden="1" customHeight="1" x14ac:dyDescent="0.25">
      <c r="A933" s="2"/>
      <c r="B933" s="1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1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hidden="1" customHeight="1" x14ac:dyDescent="0.25">
      <c r="A934" s="2"/>
      <c r="B934" s="1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1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hidden="1" customHeight="1" x14ac:dyDescent="0.25">
      <c r="A935" s="2"/>
      <c r="B935" s="1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1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hidden="1" customHeight="1" x14ac:dyDescent="0.25">
      <c r="A936" s="2"/>
      <c r="B936" s="1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1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hidden="1" customHeight="1" x14ac:dyDescent="0.25">
      <c r="A937" s="2"/>
      <c r="B937" s="1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1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hidden="1" customHeight="1" x14ac:dyDescent="0.25">
      <c r="A938" s="2"/>
      <c r="B938" s="1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1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hidden="1" customHeight="1" x14ac:dyDescent="0.25">
      <c r="A939" s="2"/>
      <c r="B939" s="1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1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hidden="1" customHeight="1" x14ac:dyDescent="0.25">
      <c r="A940" s="2"/>
      <c r="B940" s="1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1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hidden="1" customHeight="1" x14ac:dyDescent="0.25">
      <c r="A941" s="2"/>
      <c r="B941" s="1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1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hidden="1" customHeight="1" x14ac:dyDescent="0.25">
      <c r="A942" s="2"/>
      <c r="B942" s="1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1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hidden="1" customHeight="1" x14ac:dyDescent="0.25">
      <c r="A943" s="2"/>
      <c r="B943" s="1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1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hidden="1" customHeight="1" x14ac:dyDescent="0.25">
      <c r="A944" s="2"/>
      <c r="B944" s="1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1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hidden="1" customHeight="1" x14ac:dyDescent="0.25">
      <c r="A945" s="2"/>
      <c r="B945" s="1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1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hidden="1" customHeight="1" x14ac:dyDescent="0.25">
      <c r="A946" s="2"/>
      <c r="B946" s="1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1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hidden="1" customHeight="1" x14ac:dyDescent="0.25">
      <c r="A947" s="2"/>
      <c r="B947" s="1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1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hidden="1" customHeight="1" x14ac:dyDescent="0.25">
      <c r="A948" s="2"/>
      <c r="B948" s="1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1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hidden="1" customHeight="1" x14ac:dyDescent="0.25">
      <c r="A949" s="2"/>
      <c r="B949" s="1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1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hidden="1" customHeight="1" x14ac:dyDescent="0.25">
      <c r="A950" s="2"/>
      <c r="B950" s="1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1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hidden="1" customHeight="1" x14ac:dyDescent="0.25">
      <c r="A951" s="2"/>
      <c r="B951" s="1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1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hidden="1" customHeight="1" x14ac:dyDescent="0.25">
      <c r="A952" s="2"/>
      <c r="B952" s="1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1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hidden="1" customHeight="1" x14ac:dyDescent="0.25">
      <c r="A953" s="2"/>
      <c r="B953" s="1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1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hidden="1" customHeight="1" x14ac:dyDescent="0.25">
      <c r="A954" s="2"/>
      <c r="B954" s="1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1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hidden="1" customHeight="1" x14ac:dyDescent="0.25">
      <c r="A955" s="2"/>
      <c r="B955" s="1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1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hidden="1" customHeight="1" x14ac:dyDescent="0.25">
      <c r="A956" s="2"/>
      <c r="B956" s="1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1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hidden="1" customHeight="1" x14ac:dyDescent="0.25">
      <c r="A957" s="2"/>
      <c r="B957" s="1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1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hidden="1" customHeight="1" x14ac:dyDescent="0.25">
      <c r="A958" s="2"/>
      <c r="B958" s="1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1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hidden="1" customHeight="1" x14ac:dyDescent="0.25">
      <c r="A959" s="2"/>
      <c r="B959" s="1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1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hidden="1" customHeight="1" x14ac:dyDescent="0.25">
      <c r="A960" s="2"/>
      <c r="B960" s="1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1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hidden="1" customHeight="1" x14ac:dyDescent="0.25">
      <c r="A961" s="2"/>
      <c r="B961" s="1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1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hidden="1" customHeight="1" x14ac:dyDescent="0.25">
      <c r="A962" s="2"/>
      <c r="B962" s="1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1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hidden="1" customHeight="1" x14ac:dyDescent="0.25">
      <c r="A963" s="2"/>
      <c r="B963" s="1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1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hidden="1" customHeight="1" x14ac:dyDescent="0.25">
      <c r="A964" s="2"/>
      <c r="B964" s="1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1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hidden="1" customHeight="1" x14ac:dyDescent="0.25">
      <c r="A965" s="2"/>
      <c r="B965" s="1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1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hidden="1" customHeight="1" x14ac:dyDescent="0.25">
      <c r="A966" s="2"/>
      <c r="B966" s="1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1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hidden="1" customHeight="1" x14ac:dyDescent="0.25">
      <c r="A967" s="2"/>
      <c r="B967" s="1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1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hidden="1" customHeight="1" x14ac:dyDescent="0.25">
      <c r="A968" s="2"/>
      <c r="B968" s="1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1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hidden="1" customHeight="1" x14ac:dyDescent="0.25">
      <c r="A969" s="2"/>
      <c r="B969" s="1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1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hidden="1" customHeight="1" x14ac:dyDescent="0.25">
      <c r="A970" s="2"/>
      <c r="B970" s="1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1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hidden="1" customHeight="1" x14ac:dyDescent="0.25">
      <c r="A971" s="2"/>
      <c r="B971" s="1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1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hidden="1" customHeight="1" x14ac:dyDescent="0.25">
      <c r="A972" s="2"/>
      <c r="B972" s="1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1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hidden="1" customHeight="1" x14ac:dyDescent="0.25">
      <c r="A973" s="2"/>
      <c r="B973" s="1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1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hidden="1" customHeight="1" x14ac:dyDescent="0.25">
      <c r="A974" s="2"/>
      <c r="B974" s="1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1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hidden="1" customHeight="1" x14ac:dyDescent="0.25">
      <c r="A975" s="2"/>
      <c r="B975" s="1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1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hidden="1" customHeight="1" x14ac:dyDescent="0.25">
      <c r="A976" s="2"/>
      <c r="B976" s="1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1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hidden="1" customHeight="1" x14ac:dyDescent="0.25">
      <c r="A977" s="2"/>
      <c r="B977" s="1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1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hidden="1" customHeight="1" x14ac:dyDescent="0.25">
      <c r="A978" s="2"/>
      <c r="B978" s="1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1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hidden="1" customHeight="1" x14ac:dyDescent="0.25">
      <c r="A979" s="2"/>
      <c r="B979" s="1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1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hidden="1" customHeight="1" x14ac:dyDescent="0.25">
      <c r="A980" s="2"/>
      <c r="B980" s="1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1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hidden="1" customHeight="1" x14ac:dyDescent="0.25">
      <c r="A981" s="2"/>
      <c r="B981" s="1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1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hidden="1" customHeight="1" x14ac:dyDescent="0.25">
      <c r="A982" s="2"/>
      <c r="B982" s="1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1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hidden="1" customHeight="1" x14ac:dyDescent="0.25">
      <c r="A983" s="2"/>
      <c r="B983" s="1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1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hidden="1" customHeight="1" x14ac:dyDescent="0.25">
      <c r="A984" s="2"/>
      <c r="B984" s="1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1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hidden="1" customHeight="1" x14ac:dyDescent="0.25">
      <c r="A985" s="2"/>
      <c r="B985" s="1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1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hidden="1" customHeight="1" x14ac:dyDescent="0.25">
      <c r="A986" s="2"/>
      <c r="B986" s="1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1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" customHeight="1" x14ac:dyDescent="0.25"/>
  </sheetData>
  <mergeCells count="4">
    <mergeCell ref="B34:O34"/>
    <mergeCell ref="B1:G1"/>
    <mergeCell ref="H1:M1"/>
    <mergeCell ref="N1:Q1"/>
  </mergeCells>
  <pageMargins left="0.7" right="0.7" top="0.75" bottom="0.75" header="0" footer="0"/>
  <pageSetup orientation="landscape" r:id="rId1"/>
  <headerFooter>
    <oddFooter>&amp;C&amp;A</oddFooter>
  </headerFooter>
  <ignoredErrors>
    <ignoredError sqref="F31 I31 L31 O28 O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4"/>
  <sheetViews>
    <sheetView workbookViewId="0"/>
  </sheetViews>
  <sheetFormatPr baseColWidth="10" defaultColWidth="0" defaultRowHeight="15" customHeight="1" zeroHeight="1" x14ac:dyDescent="0.25"/>
  <cols>
    <col min="1" max="1" width="5.625" customWidth="1"/>
    <col min="2" max="2" width="31" style="14" bestFit="1" customWidth="1"/>
    <col min="3" max="3" width="17.75" customWidth="1"/>
    <col min="4" max="6" width="12.25" customWidth="1"/>
    <col min="7" max="7" width="11" customWidth="1"/>
    <col min="8" max="8" width="18.5" customWidth="1"/>
    <col min="9" max="26" width="10" hidden="1" customWidth="1"/>
    <col min="27" max="36" width="0" hidden="1" customWidth="1"/>
    <col min="37" max="16384" width="11.25" hidden="1"/>
  </cols>
  <sheetData>
    <row r="1" spans="1:36" ht="51" customHeight="1" x14ac:dyDescent="0.25">
      <c r="A1" s="25"/>
      <c r="B1" s="599" t="s">
        <v>241</v>
      </c>
      <c r="C1" s="600"/>
      <c r="D1" s="600"/>
      <c r="E1" s="600"/>
      <c r="F1" s="601"/>
      <c r="G1" s="53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98"/>
      <c r="AB1" s="198"/>
      <c r="AC1" s="198"/>
      <c r="AD1" s="198"/>
      <c r="AE1" s="198"/>
      <c r="AF1" s="198"/>
      <c r="AG1" s="198"/>
      <c r="AH1" s="198"/>
      <c r="AI1" s="198"/>
      <c r="AJ1" s="198"/>
    </row>
    <row r="2" spans="1:36" ht="27.75" customHeight="1" x14ac:dyDescent="0.25">
      <c r="A2" s="25"/>
      <c r="B2" s="479" t="s">
        <v>242</v>
      </c>
      <c r="C2" s="478"/>
      <c r="D2" s="478"/>
      <c r="E2" s="478"/>
      <c r="F2" s="478"/>
      <c r="G2" s="53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98"/>
      <c r="AB2" s="198"/>
      <c r="AC2" s="198"/>
      <c r="AD2" s="198"/>
      <c r="AE2" s="198"/>
      <c r="AF2" s="198"/>
      <c r="AG2" s="198"/>
      <c r="AH2" s="198"/>
      <c r="AI2" s="198"/>
      <c r="AJ2" s="198"/>
    </row>
    <row r="3" spans="1:36" ht="22.5" customHeight="1" x14ac:dyDescent="0.25">
      <c r="A3" s="25"/>
      <c r="B3" s="470" t="s">
        <v>220</v>
      </c>
      <c r="C3" s="85"/>
      <c r="D3" s="387" t="s">
        <v>218</v>
      </c>
      <c r="E3" s="388" t="s">
        <v>162</v>
      </c>
      <c r="F3" s="388" t="s">
        <v>2</v>
      </c>
      <c r="G3" s="53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98"/>
      <c r="AB3" s="198"/>
      <c r="AC3" s="198"/>
      <c r="AD3" s="198"/>
      <c r="AE3" s="198"/>
      <c r="AF3" s="198"/>
      <c r="AG3" s="198"/>
      <c r="AH3" s="198"/>
      <c r="AI3" s="198"/>
      <c r="AJ3" s="198"/>
    </row>
    <row r="4" spans="1:36" ht="15.75" customHeight="1" x14ac:dyDescent="0.25">
      <c r="A4" s="39"/>
      <c r="B4" s="602" t="s">
        <v>243</v>
      </c>
      <c r="C4" s="603"/>
      <c r="D4" s="381">
        <f>IFERROR(('P&amp;G 3 Años'!C23+'P&amp;G 3 Años'!C8+'P&amp;G 3 Años'!C28)/(1-('P&amp;G 3 Años'!C7/'P&amp;G 3 Años'!C6)),0)</f>
        <v>0</v>
      </c>
      <c r="E4" s="384">
        <f>IFERROR(('P&amp;G 3 Años'!E23+'P&amp;G 3 Años'!E8+'P&amp;G 3 Años'!E28)/(1-('P&amp;G 3 Años'!E7/'P&amp;G 3 Años'!E6)),0)</f>
        <v>0</v>
      </c>
      <c r="F4" s="384">
        <f>IFERROR(('P&amp;G 3 Años'!H23+'P&amp;G 3 Años'!H8+'P&amp;G 3 Años'!H28)/(1-('P&amp;G 3 Años'!H7/'P&amp;G 3 Años'!H6)),0)</f>
        <v>0</v>
      </c>
      <c r="G4" s="53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98"/>
      <c r="AB4" s="198"/>
      <c r="AC4" s="198"/>
      <c r="AD4" s="198"/>
      <c r="AE4" s="198"/>
      <c r="AF4" s="198"/>
      <c r="AG4" s="198"/>
      <c r="AH4" s="198"/>
      <c r="AI4" s="198"/>
      <c r="AJ4" s="198"/>
    </row>
    <row r="5" spans="1:36" ht="15.75" customHeight="1" x14ac:dyDescent="0.25">
      <c r="A5" s="53"/>
      <c r="B5" s="604" t="s">
        <v>244</v>
      </c>
      <c r="C5" s="605"/>
      <c r="D5" s="382">
        <f>+D4/12</f>
        <v>0</v>
      </c>
      <c r="E5" s="385">
        <f t="shared" ref="E5:F5" si="0">+E4/12</f>
        <v>0</v>
      </c>
      <c r="F5" s="385">
        <f t="shared" si="0"/>
        <v>0</v>
      </c>
      <c r="G5" s="480" t="s">
        <v>246</v>
      </c>
      <c r="H5" s="481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98"/>
      <c r="AB5" s="198"/>
      <c r="AC5" s="198"/>
      <c r="AD5" s="198"/>
      <c r="AE5" s="198"/>
      <c r="AF5" s="198"/>
      <c r="AG5" s="198"/>
      <c r="AH5" s="198"/>
      <c r="AI5" s="198"/>
      <c r="AJ5" s="198"/>
    </row>
    <row r="6" spans="1:36" ht="15.75" customHeight="1" x14ac:dyDescent="0.25">
      <c r="A6" s="53"/>
      <c r="B6" s="604" t="s">
        <v>245</v>
      </c>
      <c r="C6" s="605"/>
      <c r="D6" s="383">
        <f>+D5/22</f>
        <v>0</v>
      </c>
      <c r="E6" s="386">
        <f>+E5/22</f>
        <v>0</v>
      </c>
      <c r="F6" s="386">
        <f>+F5/22</f>
        <v>0</v>
      </c>
      <c r="G6" s="606" t="s">
        <v>247</v>
      </c>
      <c r="H6" s="606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98"/>
      <c r="AB6" s="198"/>
      <c r="AC6" s="198"/>
      <c r="AD6" s="198"/>
      <c r="AE6" s="198"/>
      <c r="AF6" s="198"/>
      <c r="AG6" s="198"/>
      <c r="AH6" s="198"/>
      <c r="AI6" s="198"/>
      <c r="AJ6" s="198"/>
    </row>
    <row r="7" spans="1:36" ht="15.75" x14ac:dyDescent="0.25">
      <c r="A7" s="20"/>
      <c r="B7" s="217"/>
      <c r="C7" s="53"/>
      <c r="D7" s="168"/>
      <c r="E7" s="168"/>
      <c r="F7" s="168"/>
      <c r="G7" s="606"/>
      <c r="H7" s="606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98"/>
      <c r="AB7" s="198"/>
      <c r="AC7" s="198"/>
      <c r="AD7" s="198"/>
      <c r="AE7" s="198"/>
      <c r="AF7" s="198"/>
      <c r="AG7" s="198"/>
      <c r="AH7" s="198"/>
      <c r="AI7" s="198"/>
      <c r="AJ7" s="198"/>
    </row>
    <row r="8" spans="1:36" ht="15.75" customHeight="1" x14ac:dyDescent="0.25">
      <c r="A8" s="20"/>
      <c r="B8" s="26"/>
      <c r="C8" s="20"/>
      <c r="D8" s="20"/>
      <c r="E8" s="20"/>
      <c r="F8" s="20"/>
      <c r="G8" s="20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98"/>
      <c r="AB8" s="198"/>
      <c r="AC8" s="198"/>
      <c r="AD8" s="198"/>
      <c r="AE8" s="198"/>
      <c r="AF8" s="198"/>
      <c r="AG8" s="198"/>
      <c r="AH8" s="198"/>
      <c r="AI8" s="198"/>
      <c r="AJ8" s="198"/>
    </row>
    <row r="9" spans="1:36" ht="15.75" customHeight="1" x14ac:dyDescent="0.25">
      <c r="A9" s="128"/>
      <c r="B9" s="165"/>
      <c r="C9" s="168"/>
      <c r="D9" s="128"/>
      <c r="E9" s="377"/>
      <c r="F9" s="377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98"/>
      <c r="AB9" s="198"/>
      <c r="AC9" s="198"/>
      <c r="AD9" s="198"/>
      <c r="AE9" s="198"/>
      <c r="AF9" s="198"/>
      <c r="AG9" s="198"/>
      <c r="AH9" s="198"/>
      <c r="AI9" s="198"/>
      <c r="AJ9" s="198"/>
    </row>
    <row r="10" spans="1:36" ht="15.75" customHeight="1" x14ac:dyDescent="0.25">
      <c r="A10" s="128"/>
      <c r="B10" s="107"/>
      <c r="C10" s="168"/>
      <c r="D10" s="168"/>
      <c r="E10" s="377"/>
      <c r="F10" s="377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</row>
    <row r="11" spans="1:36" ht="15.75" customHeight="1" x14ac:dyDescent="0.25">
      <c r="A11" s="128"/>
      <c r="B11" s="107"/>
      <c r="C11" s="168"/>
      <c r="D11" s="168"/>
      <c r="E11" s="377"/>
      <c r="F11" s="377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</row>
    <row r="12" spans="1:36" ht="15.75" customHeight="1" x14ac:dyDescent="0.25">
      <c r="A12" s="128"/>
      <c r="B12" s="107"/>
      <c r="C12" s="168"/>
      <c r="D12" s="16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</row>
    <row r="13" spans="1:36" ht="15.75" customHeight="1" x14ac:dyDescent="0.25">
      <c r="A13" s="128"/>
      <c r="B13" s="107"/>
      <c r="C13" s="168"/>
      <c r="D13" s="16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</row>
    <row r="14" spans="1:36" ht="15.75" customHeight="1" x14ac:dyDescent="0.25">
      <c r="A14" s="128"/>
      <c r="B14" s="26"/>
      <c r="C14" s="16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</row>
    <row r="15" spans="1:36" ht="15.75" customHeight="1" x14ac:dyDescent="0.25">
      <c r="A15" s="128"/>
      <c r="B15" s="165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</row>
    <row r="16" spans="1:36" ht="15.75" customHeight="1" x14ac:dyDescent="0.25">
      <c r="A16" s="128"/>
      <c r="B16" s="165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</row>
    <row r="17" spans="1:36" ht="15.75" customHeight="1" x14ac:dyDescent="0.25">
      <c r="A17" s="128"/>
      <c r="B17" s="165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</row>
    <row r="18" spans="1:36" ht="15.75" customHeight="1" x14ac:dyDescent="0.25">
      <c r="A18" s="128"/>
      <c r="B18" s="165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</row>
    <row r="19" spans="1:36" ht="15.75" customHeight="1" x14ac:dyDescent="0.25">
      <c r="A19" s="128"/>
      <c r="B19" s="165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</row>
    <row r="20" spans="1:36" ht="15.75" customHeight="1" x14ac:dyDescent="0.25">
      <c r="A20" s="128"/>
      <c r="B20" s="165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</row>
    <row r="21" spans="1:36" ht="15.75" customHeight="1" x14ac:dyDescent="0.25">
      <c r="A21" s="128"/>
      <c r="B21" s="165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</row>
    <row r="22" spans="1:36" ht="15.75" customHeight="1" x14ac:dyDescent="0.25">
      <c r="A22" s="128"/>
      <c r="B22" s="165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</row>
    <row r="23" spans="1:36" ht="15.75" customHeight="1" x14ac:dyDescent="0.25">
      <c r="A23" s="128"/>
      <c r="B23" s="165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</row>
    <row r="24" spans="1:36" ht="15.75" customHeight="1" x14ac:dyDescent="0.25">
      <c r="A24" s="128"/>
      <c r="B24" s="165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</row>
    <row r="25" spans="1:36" ht="15.75" customHeight="1" x14ac:dyDescent="0.25">
      <c r="A25" s="128"/>
      <c r="B25" s="165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</row>
    <row r="26" spans="1:36" ht="15.75" customHeight="1" x14ac:dyDescent="0.25">
      <c r="A26" s="128"/>
      <c r="B26" s="165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</row>
    <row r="27" spans="1:36" ht="15.75" customHeight="1" x14ac:dyDescent="0.25">
      <c r="A27" s="128"/>
      <c r="B27" s="165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</row>
    <row r="28" spans="1:36" ht="15.75" customHeight="1" x14ac:dyDescent="0.25">
      <c r="A28" s="128"/>
      <c r="B28" s="165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</row>
    <row r="29" spans="1:36" ht="15.75" customHeight="1" x14ac:dyDescent="0.25">
      <c r="A29" s="128"/>
      <c r="B29" s="165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</row>
    <row r="30" spans="1:36" ht="15.75" customHeight="1" x14ac:dyDescent="0.25">
      <c r="A30" s="128"/>
      <c r="B30" s="165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</row>
    <row r="31" spans="1:36" ht="15.75" customHeight="1" x14ac:dyDescent="0.25">
      <c r="A31" s="128"/>
      <c r="B31" s="165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</row>
    <row r="32" spans="1:36" ht="15.75" customHeight="1" x14ac:dyDescent="0.25">
      <c r="A32" s="128"/>
      <c r="B32" s="165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</row>
    <row r="33" spans="1:36" ht="15.75" hidden="1" customHeight="1" x14ac:dyDescent="0.25">
      <c r="A33" s="128"/>
      <c r="B33" s="165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</row>
    <row r="34" spans="1:36" ht="15.75" hidden="1" customHeight="1" x14ac:dyDescent="0.25">
      <c r="A34" s="128"/>
      <c r="B34" s="165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</row>
    <row r="35" spans="1:36" ht="15.75" hidden="1" customHeight="1" x14ac:dyDescent="0.25">
      <c r="A35" s="128"/>
      <c r="B35" s="165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</row>
    <row r="36" spans="1:36" ht="15.75" hidden="1" customHeight="1" x14ac:dyDescent="0.25">
      <c r="A36" s="128"/>
      <c r="B36" s="165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</row>
    <row r="37" spans="1:36" ht="15.75" hidden="1" customHeight="1" x14ac:dyDescent="0.25">
      <c r="A37" s="128"/>
      <c r="B37" s="165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</row>
    <row r="38" spans="1:36" ht="15.75" hidden="1" customHeight="1" x14ac:dyDescent="0.25">
      <c r="A38" s="128"/>
      <c r="B38" s="165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</row>
    <row r="39" spans="1:36" ht="15.75" hidden="1" customHeight="1" x14ac:dyDescent="0.25">
      <c r="A39" s="128"/>
      <c r="B39" s="165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</row>
    <row r="40" spans="1:36" ht="15.75" hidden="1" customHeight="1" x14ac:dyDescent="0.25">
      <c r="A40" s="128"/>
      <c r="B40" s="165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</row>
    <row r="41" spans="1:36" ht="15.75" hidden="1" customHeight="1" x14ac:dyDescent="0.25">
      <c r="A41" s="128"/>
      <c r="B41" s="165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</row>
    <row r="42" spans="1:36" ht="15.75" hidden="1" customHeight="1" x14ac:dyDescent="0.25">
      <c r="A42" s="128"/>
      <c r="B42" s="165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</row>
    <row r="43" spans="1:36" ht="15.75" hidden="1" customHeight="1" x14ac:dyDescent="0.25">
      <c r="A43" s="128"/>
      <c r="B43" s="165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</row>
    <row r="44" spans="1:36" ht="15.75" hidden="1" customHeight="1" x14ac:dyDescent="0.25">
      <c r="A44" s="128"/>
      <c r="B44" s="165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</row>
    <row r="45" spans="1:36" ht="15.75" hidden="1" customHeight="1" x14ac:dyDescent="0.25">
      <c r="A45" s="128"/>
      <c r="B45" s="165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</row>
    <row r="46" spans="1:36" ht="15.75" hidden="1" customHeight="1" x14ac:dyDescent="0.25">
      <c r="A46" s="128"/>
      <c r="B46" s="165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</row>
    <row r="47" spans="1:36" ht="15.75" hidden="1" customHeight="1" x14ac:dyDescent="0.25">
      <c r="A47" s="128"/>
      <c r="B47" s="165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</row>
    <row r="48" spans="1:36" ht="15.75" hidden="1" customHeight="1" x14ac:dyDescent="0.25">
      <c r="A48" s="128"/>
      <c r="B48" s="165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</row>
    <row r="49" spans="1:36" ht="15.75" hidden="1" customHeight="1" x14ac:dyDescent="0.25">
      <c r="A49" s="128"/>
      <c r="B49" s="165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</row>
    <row r="50" spans="1:36" ht="15.75" hidden="1" customHeight="1" x14ac:dyDescent="0.25">
      <c r="A50" s="128"/>
      <c r="B50" s="165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</row>
    <row r="51" spans="1:36" ht="15.75" hidden="1" customHeight="1" x14ac:dyDescent="0.25">
      <c r="A51" s="128"/>
      <c r="B51" s="165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</row>
    <row r="52" spans="1:36" ht="15.75" hidden="1" customHeight="1" x14ac:dyDescent="0.25">
      <c r="A52" s="128"/>
      <c r="B52" s="165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</row>
    <row r="53" spans="1:36" ht="15.75" hidden="1" customHeight="1" x14ac:dyDescent="0.25">
      <c r="A53" s="128"/>
      <c r="B53" s="165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</row>
    <row r="54" spans="1:36" ht="15.75" hidden="1" customHeight="1" x14ac:dyDescent="0.25">
      <c r="A54" s="128"/>
      <c r="B54" s="165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</row>
    <row r="55" spans="1:36" ht="15.75" hidden="1" customHeight="1" x14ac:dyDescent="0.25">
      <c r="A55" s="128"/>
      <c r="B55" s="165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</row>
    <row r="56" spans="1:36" ht="15.75" hidden="1" customHeight="1" x14ac:dyDescent="0.25">
      <c r="A56" s="128"/>
      <c r="B56" s="165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</row>
    <row r="57" spans="1:36" ht="15.75" hidden="1" customHeight="1" x14ac:dyDescent="0.25">
      <c r="A57" s="128"/>
      <c r="B57" s="165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</row>
    <row r="58" spans="1:36" ht="15.75" hidden="1" customHeight="1" x14ac:dyDescent="0.25">
      <c r="A58" s="128"/>
      <c r="B58" s="165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</row>
    <row r="59" spans="1:36" ht="15.75" hidden="1" customHeight="1" x14ac:dyDescent="0.25">
      <c r="A59" s="128"/>
      <c r="B59" s="165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</row>
    <row r="60" spans="1:36" ht="15.75" hidden="1" customHeight="1" x14ac:dyDescent="0.25">
      <c r="A60" s="128"/>
      <c r="B60" s="165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</row>
    <row r="61" spans="1:36" ht="15.75" hidden="1" customHeight="1" x14ac:dyDescent="0.25">
      <c r="A61" s="128"/>
      <c r="B61" s="165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</row>
    <row r="62" spans="1:36" ht="15.75" hidden="1" customHeight="1" x14ac:dyDescent="0.25">
      <c r="A62" s="128"/>
      <c r="B62" s="165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</row>
    <row r="63" spans="1:36" ht="15.75" hidden="1" customHeight="1" x14ac:dyDescent="0.25">
      <c r="A63" s="128"/>
      <c r="B63" s="165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</row>
    <row r="64" spans="1:36" ht="15.75" hidden="1" customHeight="1" x14ac:dyDescent="0.25">
      <c r="A64" s="1"/>
      <c r="B64" s="1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hidden="1" customHeight="1" x14ac:dyDescent="0.25">
      <c r="A65" s="1"/>
      <c r="B65" s="1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hidden="1" customHeight="1" x14ac:dyDescent="0.25">
      <c r="A66" s="1"/>
      <c r="B66" s="1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hidden="1" customHeight="1" x14ac:dyDescent="0.25">
      <c r="A67" s="1"/>
      <c r="B67" s="1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hidden="1" customHeight="1" x14ac:dyDescent="0.25">
      <c r="A68" s="1"/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hidden="1" customHeight="1" x14ac:dyDescent="0.25">
      <c r="A69" s="1"/>
      <c r="B69" s="1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hidden="1" customHeight="1" x14ac:dyDescent="0.25">
      <c r="A70" s="1"/>
      <c r="B70" s="1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hidden="1" customHeight="1" x14ac:dyDescent="0.25">
      <c r="A71" s="1"/>
      <c r="B71" s="1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hidden="1" customHeight="1" x14ac:dyDescent="0.25">
      <c r="A72" s="1"/>
      <c r="B72" s="1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hidden="1" customHeight="1" x14ac:dyDescent="0.25">
      <c r="A73" s="1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hidden="1" customHeight="1" x14ac:dyDescent="0.25">
      <c r="A74" s="1"/>
      <c r="B74" s="1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hidden="1" customHeight="1" x14ac:dyDescent="0.25">
      <c r="A75" s="1"/>
      <c r="B75" s="1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hidden="1" customHeight="1" x14ac:dyDescent="0.25">
      <c r="A76" s="1"/>
      <c r="B76" s="1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hidden="1" customHeight="1" x14ac:dyDescent="0.25">
      <c r="A77" s="1"/>
      <c r="B77" s="1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hidden="1" customHeight="1" x14ac:dyDescent="0.25">
      <c r="A78" s="1"/>
      <c r="B78" s="1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hidden="1" customHeight="1" x14ac:dyDescent="0.25">
      <c r="A79" s="1"/>
      <c r="B79" s="1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hidden="1" customHeight="1" x14ac:dyDescent="0.25">
      <c r="A80" s="1"/>
      <c r="B80" s="1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hidden="1" customHeight="1" x14ac:dyDescent="0.25">
      <c r="A81" s="1"/>
      <c r="B81" s="1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hidden="1" customHeight="1" x14ac:dyDescent="0.25">
      <c r="A82" s="1"/>
      <c r="B82" s="1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hidden="1" customHeight="1" x14ac:dyDescent="0.25">
      <c r="A83" s="1"/>
      <c r="B83" s="1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hidden="1" customHeight="1" x14ac:dyDescent="0.25">
      <c r="A84" s="1"/>
      <c r="B84" s="1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hidden="1" customHeight="1" x14ac:dyDescent="0.25">
      <c r="A85" s="1"/>
      <c r="B85" s="1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hidden="1" customHeight="1" x14ac:dyDescent="0.25">
      <c r="A86" s="1"/>
      <c r="B86" s="1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hidden="1" customHeight="1" x14ac:dyDescent="0.25">
      <c r="A87" s="1"/>
      <c r="B87" s="1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hidden="1" customHeight="1" x14ac:dyDescent="0.25">
      <c r="A88" s="1"/>
      <c r="B88" s="1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hidden="1" customHeight="1" x14ac:dyDescent="0.25">
      <c r="A89" s="1"/>
      <c r="B89" s="1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hidden="1" customHeight="1" x14ac:dyDescent="0.25">
      <c r="A90" s="1"/>
      <c r="B90" s="1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hidden="1" customHeight="1" x14ac:dyDescent="0.25">
      <c r="A91" s="1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hidden="1" customHeight="1" x14ac:dyDescent="0.25">
      <c r="A92" s="1"/>
      <c r="B92" s="1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hidden="1" customHeight="1" x14ac:dyDescent="0.25">
      <c r="A93" s="1"/>
      <c r="B93" s="1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hidden="1" customHeight="1" x14ac:dyDescent="0.25">
      <c r="A94" s="1"/>
      <c r="B94" s="1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hidden="1" customHeight="1" x14ac:dyDescent="0.25">
      <c r="A95" s="1"/>
      <c r="B95" s="1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hidden="1" customHeight="1" x14ac:dyDescent="0.25">
      <c r="A96" s="1"/>
      <c r="B96" s="1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hidden="1" customHeight="1" x14ac:dyDescent="0.25">
      <c r="A97" s="1"/>
      <c r="B97" s="16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hidden="1" customHeight="1" x14ac:dyDescent="0.25">
      <c r="A98" s="1"/>
      <c r="B98" s="16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hidden="1" customHeight="1" x14ac:dyDescent="0.25">
      <c r="A99" s="1"/>
      <c r="B99" s="16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hidden="1" customHeight="1" x14ac:dyDescent="0.25">
      <c r="A100" s="1"/>
      <c r="B100" s="1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hidden="1" customHeight="1" x14ac:dyDescent="0.25">
      <c r="A101" s="1"/>
      <c r="B101" s="1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hidden="1" customHeight="1" x14ac:dyDescent="0.25">
      <c r="A102" s="1"/>
      <c r="B102" s="1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hidden="1" customHeight="1" x14ac:dyDescent="0.25">
      <c r="A103" s="1"/>
      <c r="B103" s="1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hidden="1" customHeight="1" x14ac:dyDescent="0.25">
      <c r="A104" s="1"/>
      <c r="B104" s="1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hidden="1" customHeight="1" x14ac:dyDescent="0.25">
      <c r="A105" s="1"/>
      <c r="B105" s="1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hidden="1" customHeight="1" x14ac:dyDescent="0.25">
      <c r="A106" s="1"/>
      <c r="B106" s="1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hidden="1" customHeight="1" x14ac:dyDescent="0.25">
      <c r="A107" s="1"/>
      <c r="B107" s="16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hidden="1" customHeight="1" x14ac:dyDescent="0.25">
      <c r="A108" s="1"/>
      <c r="B108" s="1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hidden="1" customHeight="1" x14ac:dyDescent="0.25">
      <c r="A109" s="1"/>
      <c r="B109" s="1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hidden="1" customHeight="1" x14ac:dyDescent="0.25">
      <c r="A110" s="1"/>
      <c r="B110" s="1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hidden="1" customHeight="1" x14ac:dyDescent="0.25">
      <c r="A111" s="1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hidden="1" customHeight="1" x14ac:dyDescent="0.25">
      <c r="A112" s="1"/>
      <c r="B112" s="1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hidden="1" customHeight="1" x14ac:dyDescent="0.25">
      <c r="A113" s="1"/>
      <c r="B113" s="16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hidden="1" customHeight="1" x14ac:dyDescent="0.25">
      <c r="A114" s="1"/>
      <c r="B114" s="1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hidden="1" customHeight="1" x14ac:dyDescent="0.25">
      <c r="A115" s="1"/>
      <c r="B115" s="16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hidden="1" customHeight="1" x14ac:dyDescent="0.25">
      <c r="A116" s="1"/>
      <c r="B116" s="16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hidden="1" customHeight="1" x14ac:dyDescent="0.25">
      <c r="A117" s="1"/>
      <c r="B117" s="16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hidden="1" customHeight="1" x14ac:dyDescent="0.25">
      <c r="A118" s="1"/>
      <c r="B118" s="16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hidden="1" customHeight="1" x14ac:dyDescent="0.25">
      <c r="A119" s="1"/>
      <c r="B119" s="1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hidden="1" customHeight="1" x14ac:dyDescent="0.25">
      <c r="A120" s="1"/>
      <c r="B120" s="1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hidden="1" customHeight="1" x14ac:dyDescent="0.25">
      <c r="A121" s="1"/>
      <c r="B121" s="1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hidden="1" customHeight="1" x14ac:dyDescent="0.25">
      <c r="A122" s="1"/>
      <c r="B122" s="16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hidden="1" customHeight="1" x14ac:dyDescent="0.25">
      <c r="A123" s="1"/>
      <c r="B123" s="16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hidden="1" customHeight="1" x14ac:dyDescent="0.25">
      <c r="A124" s="1"/>
      <c r="B124" s="16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hidden="1" customHeight="1" x14ac:dyDescent="0.25">
      <c r="A125" s="1"/>
      <c r="B125" s="1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hidden="1" customHeight="1" x14ac:dyDescent="0.25">
      <c r="A126" s="1"/>
      <c r="B126" s="16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hidden="1" customHeight="1" x14ac:dyDescent="0.25">
      <c r="A127" s="1"/>
      <c r="B127" s="16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hidden="1" customHeight="1" x14ac:dyDescent="0.25">
      <c r="A128" s="1"/>
      <c r="B128" s="16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hidden="1" customHeight="1" x14ac:dyDescent="0.25">
      <c r="A129" s="1"/>
      <c r="B129" s="16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hidden="1" customHeight="1" x14ac:dyDescent="0.25">
      <c r="A130" s="1"/>
      <c r="B130" s="16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hidden="1" customHeight="1" x14ac:dyDescent="0.25">
      <c r="A131" s="1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hidden="1" customHeight="1" x14ac:dyDescent="0.25">
      <c r="A132" s="1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hidden="1" customHeight="1" x14ac:dyDescent="0.25">
      <c r="A133" s="1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hidden="1" customHeight="1" x14ac:dyDescent="0.25">
      <c r="A134" s="1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hidden="1" customHeight="1" x14ac:dyDescent="0.25">
      <c r="A135" s="1"/>
      <c r="B135" s="16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hidden="1" customHeight="1" x14ac:dyDescent="0.25">
      <c r="A136" s="1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hidden="1" customHeight="1" x14ac:dyDescent="0.25">
      <c r="A137" s="1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hidden="1" customHeight="1" x14ac:dyDescent="0.25">
      <c r="A138" s="1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hidden="1" customHeight="1" x14ac:dyDescent="0.25">
      <c r="A139" s="1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hidden="1" customHeight="1" x14ac:dyDescent="0.25">
      <c r="A140" s="1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hidden="1" customHeight="1" x14ac:dyDescent="0.25">
      <c r="A141" s="1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hidden="1" customHeight="1" x14ac:dyDescent="0.25">
      <c r="A142" s="1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hidden="1" customHeight="1" x14ac:dyDescent="0.25">
      <c r="A143" s="1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hidden="1" customHeight="1" x14ac:dyDescent="0.25">
      <c r="A144" s="1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hidden="1" customHeight="1" x14ac:dyDescent="0.25">
      <c r="A145" s="1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hidden="1" customHeight="1" x14ac:dyDescent="0.25">
      <c r="A146" s="1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hidden="1" customHeight="1" x14ac:dyDescent="0.25">
      <c r="A147" s="1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hidden="1" customHeight="1" x14ac:dyDescent="0.25">
      <c r="A148" s="1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hidden="1" customHeight="1" x14ac:dyDescent="0.25">
      <c r="A149" s="1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hidden="1" customHeight="1" x14ac:dyDescent="0.25">
      <c r="A150" s="1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hidden="1" customHeight="1" x14ac:dyDescent="0.25">
      <c r="A151" s="1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hidden="1" customHeight="1" x14ac:dyDescent="0.25">
      <c r="A152" s="1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hidden="1" customHeight="1" x14ac:dyDescent="0.25">
      <c r="A153" s="1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hidden="1" customHeight="1" x14ac:dyDescent="0.25">
      <c r="A154" s="1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hidden="1" customHeight="1" x14ac:dyDescent="0.25">
      <c r="A155" s="1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hidden="1" customHeight="1" x14ac:dyDescent="0.25">
      <c r="A156" s="1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hidden="1" customHeight="1" x14ac:dyDescent="0.25">
      <c r="A157" s="1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hidden="1" customHeight="1" x14ac:dyDescent="0.25">
      <c r="A158" s="1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hidden="1" customHeight="1" x14ac:dyDescent="0.25">
      <c r="A159" s="1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hidden="1" customHeight="1" x14ac:dyDescent="0.25">
      <c r="A160" s="1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hidden="1" customHeight="1" x14ac:dyDescent="0.25">
      <c r="A161" s="1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hidden="1" customHeight="1" x14ac:dyDescent="0.25">
      <c r="A162" s="1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hidden="1" customHeight="1" x14ac:dyDescent="0.25">
      <c r="A163" s="1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hidden="1" customHeight="1" x14ac:dyDescent="0.25">
      <c r="A164" s="1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hidden="1" customHeight="1" x14ac:dyDescent="0.25">
      <c r="A165" s="1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hidden="1" customHeight="1" x14ac:dyDescent="0.25">
      <c r="A166" s="1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hidden="1" customHeight="1" x14ac:dyDescent="0.25">
      <c r="A167" s="1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hidden="1" customHeight="1" x14ac:dyDescent="0.25">
      <c r="A168" s="1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hidden="1" customHeight="1" x14ac:dyDescent="0.25">
      <c r="A169" s="1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hidden="1" customHeight="1" x14ac:dyDescent="0.25">
      <c r="A170" s="1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hidden="1" customHeight="1" x14ac:dyDescent="0.25">
      <c r="A171" s="1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hidden="1" customHeight="1" x14ac:dyDescent="0.25">
      <c r="A172" s="1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hidden="1" customHeight="1" x14ac:dyDescent="0.25">
      <c r="A173" s="1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hidden="1" customHeight="1" x14ac:dyDescent="0.25">
      <c r="A174" s="1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hidden="1" customHeight="1" x14ac:dyDescent="0.25">
      <c r="A175" s="1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hidden="1" customHeight="1" x14ac:dyDescent="0.25">
      <c r="A176" s="1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hidden="1" customHeight="1" x14ac:dyDescent="0.25">
      <c r="A177" s="1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hidden="1" customHeight="1" x14ac:dyDescent="0.25">
      <c r="A178" s="1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hidden="1" customHeight="1" x14ac:dyDescent="0.25">
      <c r="A179" s="1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hidden="1" customHeight="1" x14ac:dyDescent="0.25">
      <c r="A180" s="1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hidden="1" customHeight="1" x14ac:dyDescent="0.25">
      <c r="A181" s="1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hidden="1" customHeight="1" x14ac:dyDescent="0.25">
      <c r="A182" s="1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hidden="1" customHeight="1" x14ac:dyDescent="0.25">
      <c r="A183" s="1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hidden="1" customHeight="1" x14ac:dyDescent="0.25">
      <c r="A184" s="1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hidden="1" customHeight="1" x14ac:dyDescent="0.25">
      <c r="A185" s="1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hidden="1" customHeight="1" x14ac:dyDescent="0.25">
      <c r="A186" s="1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hidden="1" customHeight="1" x14ac:dyDescent="0.25">
      <c r="A187" s="1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hidden="1" customHeight="1" x14ac:dyDescent="0.25">
      <c r="A188" s="1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hidden="1" customHeight="1" x14ac:dyDescent="0.25">
      <c r="A189" s="1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hidden="1" customHeight="1" x14ac:dyDescent="0.25">
      <c r="A190" s="1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hidden="1" customHeight="1" x14ac:dyDescent="0.25">
      <c r="A191" s="1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hidden="1" customHeight="1" x14ac:dyDescent="0.25">
      <c r="A192" s="1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hidden="1" customHeight="1" x14ac:dyDescent="0.25">
      <c r="A193" s="1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hidden="1" customHeight="1" x14ac:dyDescent="0.25">
      <c r="A194" s="1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hidden="1" customHeight="1" x14ac:dyDescent="0.25">
      <c r="A195" s="1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hidden="1" customHeight="1" x14ac:dyDescent="0.25">
      <c r="A196" s="1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hidden="1" customHeight="1" x14ac:dyDescent="0.25">
      <c r="A197" s="1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hidden="1" customHeight="1" x14ac:dyDescent="0.25">
      <c r="A198" s="1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hidden="1" customHeight="1" x14ac:dyDescent="0.25">
      <c r="A199" s="1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hidden="1" customHeight="1" x14ac:dyDescent="0.25">
      <c r="A200" s="1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hidden="1" customHeight="1" x14ac:dyDescent="0.25">
      <c r="A201" s="1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hidden="1" customHeight="1" x14ac:dyDescent="0.25">
      <c r="A202" s="1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hidden="1" customHeight="1" x14ac:dyDescent="0.25">
      <c r="A203" s="1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hidden="1" customHeight="1" x14ac:dyDescent="0.25">
      <c r="A204" s="1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hidden="1" customHeight="1" x14ac:dyDescent="0.25">
      <c r="A205" s="1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hidden="1" customHeight="1" x14ac:dyDescent="0.25">
      <c r="A206" s="1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hidden="1" customHeight="1" x14ac:dyDescent="0.25">
      <c r="A207" s="1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hidden="1" customHeight="1" x14ac:dyDescent="0.25">
      <c r="A208" s="1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hidden="1" customHeight="1" x14ac:dyDescent="0.25">
      <c r="A209" s="1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hidden="1" customHeight="1" x14ac:dyDescent="0.25">
      <c r="A210" s="1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hidden="1" customHeight="1" x14ac:dyDescent="0.25">
      <c r="A211" s="1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hidden="1" customHeight="1" x14ac:dyDescent="0.25">
      <c r="A212" s="1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hidden="1" customHeight="1" x14ac:dyDescent="0.25">
      <c r="A213" s="1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hidden="1" customHeight="1" x14ac:dyDescent="0.25">
      <c r="A214" s="1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hidden="1" customHeight="1" x14ac:dyDescent="0.25">
      <c r="A215" s="1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hidden="1" customHeight="1" x14ac:dyDescent="0.25">
      <c r="A216" s="1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hidden="1" customHeight="1" x14ac:dyDescent="0.25">
      <c r="A217" s="1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hidden="1" customHeight="1" x14ac:dyDescent="0.25">
      <c r="A218" s="1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hidden="1" customHeight="1" x14ac:dyDescent="0.25">
      <c r="A219" s="1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hidden="1" customHeight="1" x14ac:dyDescent="0.25">
      <c r="A220" s="1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hidden="1" customHeight="1" x14ac:dyDescent="0.25">
      <c r="A221" s="1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hidden="1" customHeight="1" x14ac:dyDescent="0.25">
      <c r="A222" s="1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hidden="1" customHeight="1" x14ac:dyDescent="0.25">
      <c r="A223" s="1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hidden="1" customHeight="1" x14ac:dyDescent="0.25">
      <c r="A224" s="1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hidden="1" customHeight="1" x14ac:dyDescent="0.25">
      <c r="A225" s="1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hidden="1" customHeight="1" x14ac:dyDescent="0.25">
      <c r="A226" s="1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hidden="1" customHeight="1" x14ac:dyDescent="0.25">
      <c r="A227" s="1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hidden="1" customHeight="1" x14ac:dyDescent="0.25">
      <c r="A228" s="1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hidden="1" customHeight="1" x14ac:dyDescent="0.25">
      <c r="A229" s="1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hidden="1" customHeight="1" x14ac:dyDescent="0.25">
      <c r="A230" s="1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hidden="1" customHeight="1" x14ac:dyDescent="0.25">
      <c r="A231" s="1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hidden="1" customHeight="1" x14ac:dyDescent="0.25">
      <c r="A232" s="1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hidden="1" customHeight="1" x14ac:dyDescent="0.25">
      <c r="A233" s="1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hidden="1" customHeight="1" x14ac:dyDescent="0.25">
      <c r="A234" s="1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hidden="1" customHeight="1" x14ac:dyDescent="0.25">
      <c r="A235" s="1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hidden="1" customHeight="1" x14ac:dyDescent="0.25">
      <c r="A236" s="1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hidden="1" customHeight="1" x14ac:dyDescent="0.25">
      <c r="A237" s="1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hidden="1" customHeight="1" x14ac:dyDescent="0.25">
      <c r="A238" s="1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hidden="1" customHeight="1" x14ac:dyDescent="0.25">
      <c r="A239" s="1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hidden="1" customHeight="1" x14ac:dyDescent="0.25">
      <c r="A240" s="1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hidden="1" customHeight="1" x14ac:dyDescent="0.25">
      <c r="A241" s="1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hidden="1" customHeight="1" x14ac:dyDescent="0.25">
      <c r="A242" s="1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hidden="1" customHeight="1" x14ac:dyDescent="0.25">
      <c r="A243" s="1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hidden="1" customHeight="1" x14ac:dyDescent="0.25">
      <c r="A244" s="1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hidden="1" customHeight="1" x14ac:dyDescent="0.25">
      <c r="A245" s="1"/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hidden="1" customHeight="1" x14ac:dyDescent="0.25">
      <c r="A246" s="1"/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hidden="1" customHeight="1" x14ac:dyDescent="0.25">
      <c r="A247" s="1"/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hidden="1" customHeight="1" x14ac:dyDescent="0.25">
      <c r="A248" s="1"/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hidden="1" customHeight="1" x14ac:dyDescent="0.25">
      <c r="A249" s="1"/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hidden="1" customHeight="1" x14ac:dyDescent="0.25">
      <c r="A250" s="1"/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hidden="1" customHeight="1" x14ac:dyDescent="0.25">
      <c r="A251" s="1"/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hidden="1" customHeight="1" x14ac:dyDescent="0.25">
      <c r="A252" s="1"/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hidden="1" customHeight="1" x14ac:dyDescent="0.25">
      <c r="A253" s="1"/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hidden="1" customHeight="1" x14ac:dyDescent="0.25">
      <c r="A254" s="1"/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hidden="1" customHeight="1" x14ac:dyDescent="0.25">
      <c r="A255" s="1"/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hidden="1" customHeight="1" x14ac:dyDescent="0.25">
      <c r="A256" s="1"/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hidden="1" customHeight="1" x14ac:dyDescent="0.25">
      <c r="A257" s="1"/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hidden="1" customHeight="1" x14ac:dyDescent="0.25">
      <c r="A258" s="1"/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hidden="1" customHeight="1" x14ac:dyDescent="0.25">
      <c r="A259" s="1"/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hidden="1" customHeight="1" x14ac:dyDescent="0.25">
      <c r="A260" s="1"/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hidden="1" customHeight="1" x14ac:dyDescent="0.25">
      <c r="A261" s="1"/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hidden="1" customHeight="1" x14ac:dyDescent="0.25">
      <c r="A262" s="1"/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hidden="1" customHeight="1" x14ac:dyDescent="0.25">
      <c r="A263" s="1"/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hidden="1" customHeight="1" x14ac:dyDescent="0.25">
      <c r="A264" s="1"/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hidden="1" customHeight="1" x14ac:dyDescent="0.25">
      <c r="A265" s="1"/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hidden="1" customHeight="1" x14ac:dyDescent="0.25">
      <c r="A266" s="1"/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hidden="1" customHeight="1" x14ac:dyDescent="0.25">
      <c r="A267" s="1"/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hidden="1" customHeight="1" x14ac:dyDescent="0.25">
      <c r="A268" s="1"/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hidden="1" customHeight="1" x14ac:dyDescent="0.25">
      <c r="A269" s="1"/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hidden="1" customHeight="1" x14ac:dyDescent="0.25">
      <c r="A270" s="1"/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hidden="1" customHeight="1" x14ac:dyDescent="0.25">
      <c r="A271" s="1"/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hidden="1" customHeight="1" x14ac:dyDescent="0.25">
      <c r="A272" s="1"/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hidden="1" customHeight="1" x14ac:dyDescent="0.25">
      <c r="A273" s="1"/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hidden="1" customHeight="1" x14ac:dyDescent="0.25">
      <c r="A274" s="1"/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hidden="1" customHeight="1" x14ac:dyDescent="0.25">
      <c r="A275" s="1"/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hidden="1" customHeight="1" x14ac:dyDescent="0.25">
      <c r="A276" s="1"/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hidden="1" customHeight="1" x14ac:dyDescent="0.25">
      <c r="A277" s="1"/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hidden="1" customHeight="1" x14ac:dyDescent="0.25">
      <c r="A278" s="1"/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hidden="1" customHeight="1" x14ac:dyDescent="0.25">
      <c r="A279" s="1"/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hidden="1" customHeight="1" x14ac:dyDescent="0.25">
      <c r="A280" s="1"/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hidden="1" customHeight="1" x14ac:dyDescent="0.25">
      <c r="A281" s="1"/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hidden="1" customHeight="1" x14ac:dyDescent="0.25">
      <c r="A282" s="1"/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hidden="1" customHeight="1" x14ac:dyDescent="0.25">
      <c r="A283" s="1"/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hidden="1" customHeight="1" x14ac:dyDescent="0.25">
      <c r="A284" s="1"/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hidden="1" customHeight="1" x14ac:dyDescent="0.25">
      <c r="A285" s="1"/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hidden="1" customHeight="1" x14ac:dyDescent="0.25">
      <c r="A286" s="1"/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hidden="1" customHeight="1" x14ac:dyDescent="0.25">
      <c r="A287" s="1"/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hidden="1" customHeight="1" x14ac:dyDescent="0.25">
      <c r="A288" s="1"/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hidden="1" customHeight="1" x14ac:dyDescent="0.25">
      <c r="A289" s="1"/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hidden="1" customHeight="1" x14ac:dyDescent="0.25">
      <c r="A290" s="1"/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hidden="1" customHeight="1" x14ac:dyDescent="0.25">
      <c r="A291" s="1"/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hidden="1" customHeight="1" x14ac:dyDescent="0.25">
      <c r="A292" s="1"/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hidden="1" customHeight="1" x14ac:dyDescent="0.25">
      <c r="A293" s="1"/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hidden="1" customHeight="1" x14ac:dyDescent="0.25">
      <c r="A294" s="1"/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hidden="1" customHeight="1" x14ac:dyDescent="0.25">
      <c r="A295" s="1"/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hidden="1" customHeight="1" x14ac:dyDescent="0.25">
      <c r="A296" s="1"/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hidden="1" customHeight="1" x14ac:dyDescent="0.25">
      <c r="A297" s="1"/>
      <c r="B297" s="16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hidden="1" customHeight="1" x14ac:dyDescent="0.25">
      <c r="A298" s="1"/>
      <c r="B298" s="16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hidden="1" customHeight="1" x14ac:dyDescent="0.25">
      <c r="A299" s="1"/>
      <c r="B299" s="16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hidden="1" customHeight="1" x14ac:dyDescent="0.25">
      <c r="A300" s="1"/>
      <c r="B300" s="16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hidden="1" customHeight="1" x14ac:dyDescent="0.25">
      <c r="A301" s="1"/>
      <c r="B301" s="16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hidden="1" customHeight="1" x14ac:dyDescent="0.25">
      <c r="A302" s="1"/>
      <c r="B302" s="16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hidden="1" customHeight="1" x14ac:dyDescent="0.25">
      <c r="A303" s="1"/>
      <c r="B303" s="16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hidden="1" customHeight="1" x14ac:dyDescent="0.25">
      <c r="A304" s="1"/>
      <c r="B304" s="16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hidden="1" customHeight="1" x14ac:dyDescent="0.25">
      <c r="A305" s="1"/>
      <c r="B305" s="16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hidden="1" customHeight="1" x14ac:dyDescent="0.25">
      <c r="A306" s="1"/>
      <c r="B306" s="16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hidden="1" customHeight="1" x14ac:dyDescent="0.25">
      <c r="A307" s="1"/>
      <c r="B307" s="16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hidden="1" customHeight="1" x14ac:dyDescent="0.25">
      <c r="A308" s="1"/>
      <c r="B308" s="16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hidden="1" customHeight="1" x14ac:dyDescent="0.25">
      <c r="A309" s="1"/>
      <c r="B309" s="16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hidden="1" customHeight="1" x14ac:dyDescent="0.25">
      <c r="A310" s="1"/>
      <c r="B310" s="16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hidden="1" customHeight="1" x14ac:dyDescent="0.25">
      <c r="A311" s="1"/>
      <c r="B311" s="16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hidden="1" customHeight="1" x14ac:dyDescent="0.25">
      <c r="A312" s="1"/>
      <c r="B312" s="16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hidden="1" customHeight="1" x14ac:dyDescent="0.25">
      <c r="A313" s="1"/>
      <c r="B313" s="16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hidden="1" customHeight="1" x14ac:dyDescent="0.25">
      <c r="A314" s="1"/>
      <c r="B314" s="16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hidden="1" customHeight="1" x14ac:dyDescent="0.25">
      <c r="A315" s="1"/>
      <c r="B315" s="16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hidden="1" customHeight="1" x14ac:dyDescent="0.25">
      <c r="A316" s="1"/>
      <c r="B316" s="16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hidden="1" customHeight="1" x14ac:dyDescent="0.25">
      <c r="A317" s="1"/>
      <c r="B317" s="16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hidden="1" customHeight="1" x14ac:dyDescent="0.25">
      <c r="A318" s="1"/>
      <c r="B318" s="16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hidden="1" customHeight="1" x14ac:dyDescent="0.25">
      <c r="A319" s="1"/>
      <c r="B319" s="16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hidden="1" customHeight="1" x14ac:dyDescent="0.25">
      <c r="A320" s="1"/>
      <c r="B320" s="16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hidden="1" customHeight="1" x14ac:dyDescent="0.25">
      <c r="A321" s="1"/>
      <c r="B321" s="16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hidden="1" customHeight="1" x14ac:dyDescent="0.25">
      <c r="A322" s="1"/>
      <c r="B322" s="16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hidden="1" customHeight="1" x14ac:dyDescent="0.25">
      <c r="A323" s="1"/>
      <c r="B323" s="16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hidden="1" customHeight="1" x14ac:dyDescent="0.25">
      <c r="A324" s="1"/>
      <c r="B324" s="16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hidden="1" customHeight="1" x14ac:dyDescent="0.25">
      <c r="A325" s="1"/>
      <c r="B325" s="16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hidden="1" customHeight="1" x14ac:dyDescent="0.25">
      <c r="A326" s="1"/>
      <c r="B326" s="16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hidden="1" customHeight="1" x14ac:dyDescent="0.25">
      <c r="A327" s="1"/>
      <c r="B327" s="16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hidden="1" customHeight="1" x14ac:dyDescent="0.25">
      <c r="A328" s="1"/>
      <c r="B328" s="16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hidden="1" customHeight="1" x14ac:dyDescent="0.25">
      <c r="A329" s="1"/>
      <c r="B329" s="16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hidden="1" customHeight="1" x14ac:dyDescent="0.25">
      <c r="A330" s="1"/>
      <c r="B330" s="16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hidden="1" customHeight="1" x14ac:dyDescent="0.25">
      <c r="A331" s="1"/>
      <c r="B331" s="16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hidden="1" customHeight="1" x14ac:dyDescent="0.25">
      <c r="A332" s="1"/>
      <c r="B332" s="16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hidden="1" customHeight="1" x14ac:dyDescent="0.25">
      <c r="A333" s="1"/>
      <c r="B333" s="16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hidden="1" customHeight="1" x14ac:dyDescent="0.25">
      <c r="A334" s="1"/>
      <c r="B334" s="16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hidden="1" customHeight="1" x14ac:dyDescent="0.25">
      <c r="A335" s="1"/>
      <c r="B335" s="16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hidden="1" customHeight="1" x14ac:dyDescent="0.25">
      <c r="A336" s="1"/>
      <c r="B336" s="16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hidden="1" customHeight="1" x14ac:dyDescent="0.25">
      <c r="A337" s="1"/>
      <c r="B337" s="16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hidden="1" customHeight="1" x14ac:dyDescent="0.25">
      <c r="A338" s="1"/>
      <c r="B338" s="16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hidden="1" customHeight="1" x14ac:dyDescent="0.25">
      <c r="A339" s="1"/>
      <c r="B339" s="16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hidden="1" customHeight="1" x14ac:dyDescent="0.25">
      <c r="A340" s="1"/>
      <c r="B340" s="1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hidden="1" customHeight="1" x14ac:dyDescent="0.25">
      <c r="A341" s="1"/>
      <c r="B341" s="1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hidden="1" customHeight="1" x14ac:dyDescent="0.25">
      <c r="A342" s="1"/>
      <c r="B342" s="1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hidden="1" customHeight="1" x14ac:dyDescent="0.25">
      <c r="A343" s="1"/>
      <c r="B343" s="1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hidden="1" customHeight="1" x14ac:dyDescent="0.25">
      <c r="A344" s="1"/>
      <c r="B344" s="1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hidden="1" customHeight="1" x14ac:dyDescent="0.25">
      <c r="A345" s="1"/>
      <c r="B345" s="16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hidden="1" customHeight="1" x14ac:dyDescent="0.25">
      <c r="A346" s="1"/>
      <c r="B346" s="16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hidden="1" customHeight="1" x14ac:dyDescent="0.25">
      <c r="A347" s="1"/>
      <c r="B347" s="16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hidden="1" customHeight="1" x14ac:dyDescent="0.25">
      <c r="A348" s="1"/>
      <c r="B348" s="16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hidden="1" customHeight="1" x14ac:dyDescent="0.25">
      <c r="A349" s="1"/>
      <c r="B349" s="16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hidden="1" customHeight="1" x14ac:dyDescent="0.25">
      <c r="A350" s="1"/>
      <c r="B350" s="16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hidden="1" customHeight="1" x14ac:dyDescent="0.25">
      <c r="A351" s="1"/>
      <c r="B351" s="16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hidden="1" customHeight="1" x14ac:dyDescent="0.25">
      <c r="A352" s="1"/>
      <c r="B352" s="16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hidden="1" customHeight="1" x14ac:dyDescent="0.25">
      <c r="A353" s="1"/>
      <c r="B353" s="16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hidden="1" customHeight="1" x14ac:dyDescent="0.25">
      <c r="A354" s="1"/>
      <c r="B354" s="16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hidden="1" customHeight="1" x14ac:dyDescent="0.25">
      <c r="A355" s="1"/>
      <c r="B355" s="16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hidden="1" customHeight="1" x14ac:dyDescent="0.25">
      <c r="A356" s="1"/>
      <c r="B356" s="16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hidden="1" customHeight="1" x14ac:dyDescent="0.25">
      <c r="A357" s="1"/>
      <c r="B357" s="16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hidden="1" customHeight="1" x14ac:dyDescent="0.25">
      <c r="A358" s="1"/>
      <c r="B358" s="16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hidden="1" customHeight="1" x14ac:dyDescent="0.25">
      <c r="A359" s="1"/>
      <c r="B359" s="16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hidden="1" customHeight="1" x14ac:dyDescent="0.25">
      <c r="A360" s="1"/>
      <c r="B360" s="16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hidden="1" customHeight="1" x14ac:dyDescent="0.25">
      <c r="A361" s="1"/>
      <c r="B361" s="16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hidden="1" customHeight="1" x14ac:dyDescent="0.25">
      <c r="A362" s="1"/>
      <c r="B362" s="16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hidden="1" customHeight="1" x14ac:dyDescent="0.25">
      <c r="A363" s="1"/>
      <c r="B363" s="16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hidden="1" customHeight="1" x14ac:dyDescent="0.25">
      <c r="A364" s="1"/>
      <c r="B364" s="16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hidden="1" customHeight="1" x14ac:dyDescent="0.25">
      <c r="A365" s="1"/>
      <c r="B365" s="16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hidden="1" customHeight="1" x14ac:dyDescent="0.25">
      <c r="A366" s="1"/>
      <c r="B366" s="16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hidden="1" customHeight="1" x14ac:dyDescent="0.25">
      <c r="A367" s="1"/>
      <c r="B367" s="16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hidden="1" customHeight="1" x14ac:dyDescent="0.25">
      <c r="A368" s="1"/>
      <c r="B368" s="16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hidden="1" customHeight="1" x14ac:dyDescent="0.25">
      <c r="A369" s="1"/>
      <c r="B369" s="16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hidden="1" customHeight="1" x14ac:dyDescent="0.25">
      <c r="A370" s="1"/>
      <c r="B370" s="16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hidden="1" customHeight="1" x14ac:dyDescent="0.25">
      <c r="A371" s="1"/>
      <c r="B371" s="16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hidden="1" customHeight="1" x14ac:dyDescent="0.25">
      <c r="A372" s="1"/>
      <c r="B372" s="16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hidden="1" customHeight="1" x14ac:dyDescent="0.25">
      <c r="A373" s="1"/>
      <c r="B373" s="16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hidden="1" customHeight="1" x14ac:dyDescent="0.25">
      <c r="A374" s="1"/>
      <c r="B374" s="16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hidden="1" customHeight="1" x14ac:dyDescent="0.25">
      <c r="A375" s="1"/>
      <c r="B375" s="16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hidden="1" customHeight="1" x14ac:dyDescent="0.25">
      <c r="A376" s="1"/>
      <c r="B376" s="16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hidden="1" customHeight="1" x14ac:dyDescent="0.25">
      <c r="A377" s="1"/>
      <c r="B377" s="16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hidden="1" customHeight="1" x14ac:dyDescent="0.25">
      <c r="A378" s="1"/>
      <c r="B378" s="16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hidden="1" customHeight="1" x14ac:dyDescent="0.25">
      <c r="A379" s="1"/>
      <c r="B379" s="16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hidden="1" customHeight="1" x14ac:dyDescent="0.25">
      <c r="A380" s="1"/>
      <c r="B380" s="16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hidden="1" customHeight="1" x14ac:dyDescent="0.25">
      <c r="A381" s="1"/>
      <c r="B381" s="16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hidden="1" customHeight="1" x14ac:dyDescent="0.25">
      <c r="A382" s="1"/>
      <c r="B382" s="16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hidden="1" customHeight="1" x14ac:dyDescent="0.25">
      <c r="A383" s="1"/>
      <c r="B383" s="16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hidden="1" customHeight="1" x14ac:dyDescent="0.25">
      <c r="A384" s="1"/>
      <c r="B384" s="16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hidden="1" customHeight="1" x14ac:dyDescent="0.25">
      <c r="A385" s="1"/>
      <c r="B385" s="16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hidden="1" customHeight="1" x14ac:dyDescent="0.25">
      <c r="A386" s="1"/>
      <c r="B386" s="16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hidden="1" customHeight="1" x14ac:dyDescent="0.25">
      <c r="A387" s="1"/>
      <c r="B387" s="16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hidden="1" customHeight="1" x14ac:dyDescent="0.25">
      <c r="A388" s="1"/>
      <c r="B388" s="16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hidden="1" customHeight="1" x14ac:dyDescent="0.25">
      <c r="A389" s="1"/>
      <c r="B389" s="16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hidden="1" customHeight="1" x14ac:dyDescent="0.25">
      <c r="A390" s="1"/>
      <c r="B390" s="16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hidden="1" customHeight="1" x14ac:dyDescent="0.25">
      <c r="A391" s="1"/>
      <c r="B391" s="16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hidden="1" customHeight="1" x14ac:dyDescent="0.25">
      <c r="A392" s="1"/>
      <c r="B392" s="16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hidden="1" customHeight="1" x14ac:dyDescent="0.25">
      <c r="A393" s="1"/>
      <c r="B393" s="16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hidden="1" customHeight="1" x14ac:dyDescent="0.25">
      <c r="A394" s="1"/>
      <c r="B394" s="16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hidden="1" customHeight="1" x14ac:dyDescent="0.25">
      <c r="A395" s="1"/>
      <c r="B395" s="16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hidden="1" customHeight="1" x14ac:dyDescent="0.25">
      <c r="A396" s="1"/>
      <c r="B396" s="16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hidden="1" customHeight="1" x14ac:dyDescent="0.25">
      <c r="A397" s="1"/>
      <c r="B397" s="16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hidden="1" customHeight="1" x14ac:dyDescent="0.25">
      <c r="A398" s="1"/>
      <c r="B398" s="1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hidden="1" customHeight="1" x14ac:dyDescent="0.25">
      <c r="A399" s="1"/>
      <c r="B399" s="1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hidden="1" customHeight="1" x14ac:dyDescent="0.25">
      <c r="A400" s="1"/>
      <c r="B400" s="1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hidden="1" customHeight="1" x14ac:dyDescent="0.25">
      <c r="A401" s="1"/>
      <c r="B401" s="1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hidden="1" customHeight="1" x14ac:dyDescent="0.25">
      <c r="A402" s="1"/>
      <c r="B402" s="1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hidden="1" customHeight="1" x14ac:dyDescent="0.25">
      <c r="A403" s="1"/>
      <c r="B403" s="16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hidden="1" customHeight="1" x14ac:dyDescent="0.25">
      <c r="A404" s="1"/>
      <c r="B404" s="16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hidden="1" customHeight="1" x14ac:dyDescent="0.25">
      <c r="A405" s="1"/>
      <c r="B405" s="16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hidden="1" customHeight="1" x14ac:dyDescent="0.25">
      <c r="A406" s="1"/>
      <c r="B406" s="16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hidden="1" customHeight="1" x14ac:dyDescent="0.25">
      <c r="A407" s="1"/>
      <c r="B407" s="16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hidden="1" customHeight="1" x14ac:dyDescent="0.25">
      <c r="A408" s="1"/>
      <c r="B408" s="16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hidden="1" customHeight="1" x14ac:dyDescent="0.25">
      <c r="A409" s="1"/>
      <c r="B409" s="16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hidden="1" customHeight="1" x14ac:dyDescent="0.25">
      <c r="A410" s="1"/>
      <c r="B410" s="16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hidden="1" customHeight="1" x14ac:dyDescent="0.25">
      <c r="A411" s="1"/>
      <c r="B411" s="16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hidden="1" customHeight="1" x14ac:dyDescent="0.25">
      <c r="A412" s="1"/>
      <c r="B412" s="16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hidden="1" customHeight="1" x14ac:dyDescent="0.25">
      <c r="A413" s="1"/>
      <c r="B413" s="16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hidden="1" customHeight="1" x14ac:dyDescent="0.25">
      <c r="A414" s="1"/>
      <c r="B414" s="16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hidden="1" customHeight="1" x14ac:dyDescent="0.25">
      <c r="A415" s="1"/>
      <c r="B415" s="16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hidden="1" customHeight="1" x14ac:dyDescent="0.25">
      <c r="A416" s="1"/>
      <c r="B416" s="16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hidden="1" customHeight="1" x14ac:dyDescent="0.25">
      <c r="A417" s="1"/>
      <c r="B417" s="16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hidden="1" customHeight="1" x14ac:dyDescent="0.25">
      <c r="A418" s="1"/>
      <c r="B418" s="16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hidden="1" customHeight="1" x14ac:dyDescent="0.25">
      <c r="A419" s="1"/>
      <c r="B419" s="16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hidden="1" customHeight="1" x14ac:dyDescent="0.25">
      <c r="A420" s="1"/>
      <c r="B420" s="16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hidden="1" customHeight="1" x14ac:dyDescent="0.25">
      <c r="A421" s="1"/>
      <c r="B421" s="16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hidden="1" customHeight="1" x14ac:dyDescent="0.25">
      <c r="A422" s="1"/>
      <c r="B422" s="16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hidden="1" customHeight="1" x14ac:dyDescent="0.25">
      <c r="A423" s="1"/>
      <c r="B423" s="16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hidden="1" customHeight="1" x14ac:dyDescent="0.25">
      <c r="A424" s="1"/>
      <c r="B424" s="16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hidden="1" customHeight="1" x14ac:dyDescent="0.25">
      <c r="A425" s="1"/>
      <c r="B425" s="16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hidden="1" customHeight="1" x14ac:dyDescent="0.25">
      <c r="A426" s="1"/>
      <c r="B426" s="16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hidden="1" customHeight="1" x14ac:dyDescent="0.25">
      <c r="A427" s="1"/>
      <c r="B427" s="16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hidden="1" customHeight="1" x14ac:dyDescent="0.25">
      <c r="A428" s="1"/>
      <c r="B428" s="16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hidden="1" customHeight="1" x14ac:dyDescent="0.25">
      <c r="A429" s="1"/>
      <c r="B429" s="16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hidden="1" customHeight="1" x14ac:dyDescent="0.25">
      <c r="A430" s="1"/>
      <c r="B430" s="16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hidden="1" customHeight="1" x14ac:dyDescent="0.25">
      <c r="A431" s="1"/>
      <c r="B431" s="16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hidden="1" customHeight="1" x14ac:dyDescent="0.25">
      <c r="A432" s="1"/>
      <c r="B432" s="16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hidden="1" customHeight="1" x14ac:dyDescent="0.25">
      <c r="A433" s="1"/>
      <c r="B433" s="16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hidden="1" customHeight="1" x14ac:dyDescent="0.25">
      <c r="A434" s="1"/>
      <c r="B434" s="16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hidden="1" customHeight="1" x14ac:dyDescent="0.25">
      <c r="A435" s="1"/>
      <c r="B435" s="16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hidden="1" customHeight="1" x14ac:dyDescent="0.25">
      <c r="A436" s="1"/>
      <c r="B436" s="16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hidden="1" customHeight="1" x14ac:dyDescent="0.25">
      <c r="A437" s="1"/>
      <c r="B437" s="16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hidden="1" customHeight="1" x14ac:dyDescent="0.25">
      <c r="A438" s="1"/>
      <c r="B438" s="16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hidden="1" customHeight="1" x14ac:dyDescent="0.25">
      <c r="A439" s="1"/>
      <c r="B439" s="16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hidden="1" customHeight="1" x14ac:dyDescent="0.25">
      <c r="A440" s="1"/>
      <c r="B440" s="16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hidden="1" customHeight="1" x14ac:dyDescent="0.25">
      <c r="A441" s="1"/>
      <c r="B441" s="16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hidden="1" customHeight="1" x14ac:dyDescent="0.25">
      <c r="A442" s="1"/>
      <c r="B442" s="16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hidden="1" customHeight="1" x14ac:dyDescent="0.25">
      <c r="A443" s="1"/>
      <c r="B443" s="16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hidden="1" customHeight="1" x14ac:dyDescent="0.25">
      <c r="A444" s="1"/>
      <c r="B444" s="16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hidden="1" customHeight="1" x14ac:dyDescent="0.25">
      <c r="A445" s="1"/>
      <c r="B445" s="16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hidden="1" customHeight="1" x14ac:dyDescent="0.25">
      <c r="A446" s="1"/>
      <c r="B446" s="16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hidden="1" customHeight="1" x14ac:dyDescent="0.25">
      <c r="A447" s="1"/>
      <c r="B447" s="16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hidden="1" customHeight="1" x14ac:dyDescent="0.25">
      <c r="A448" s="1"/>
      <c r="B448" s="16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hidden="1" customHeight="1" x14ac:dyDescent="0.25">
      <c r="A449" s="1"/>
      <c r="B449" s="16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hidden="1" customHeight="1" x14ac:dyDescent="0.25">
      <c r="A450" s="1"/>
      <c r="B450" s="16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hidden="1" customHeight="1" x14ac:dyDescent="0.25">
      <c r="A451" s="1"/>
      <c r="B451" s="16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hidden="1" customHeight="1" x14ac:dyDescent="0.25">
      <c r="A452" s="1"/>
      <c r="B452" s="16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hidden="1" customHeight="1" x14ac:dyDescent="0.25">
      <c r="A453" s="1"/>
      <c r="B453" s="16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hidden="1" customHeight="1" x14ac:dyDescent="0.25">
      <c r="A454" s="1"/>
      <c r="B454" s="16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hidden="1" customHeight="1" x14ac:dyDescent="0.25">
      <c r="A455" s="1"/>
      <c r="B455" s="16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hidden="1" customHeight="1" x14ac:dyDescent="0.25">
      <c r="A456" s="1"/>
      <c r="B456" s="1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hidden="1" customHeight="1" x14ac:dyDescent="0.25">
      <c r="A457" s="1"/>
      <c r="B457" s="1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hidden="1" customHeight="1" x14ac:dyDescent="0.25">
      <c r="A458" s="1"/>
      <c r="B458" s="1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hidden="1" customHeight="1" x14ac:dyDescent="0.25">
      <c r="A459" s="1"/>
      <c r="B459" s="1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hidden="1" customHeight="1" x14ac:dyDescent="0.25">
      <c r="A460" s="1"/>
      <c r="B460" s="1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hidden="1" customHeight="1" x14ac:dyDescent="0.25">
      <c r="A461" s="1"/>
      <c r="B461" s="16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hidden="1" customHeight="1" x14ac:dyDescent="0.25">
      <c r="A462" s="1"/>
      <c r="B462" s="16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hidden="1" customHeight="1" x14ac:dyDescent="0.25">
      <c r="A463" s="1"/>
      <c r="B463" s="16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hidden="1" customHeight="1" x14ac:dyDescent="0.25">
      <c r="A464" s="1"/>
      <c r="B464" s="16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hidden="1" customHeight="1" x14ac:dyDescent="0.25">
      <c r="A465" s="1"/>
      <c r="B465" s="16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hidden="1" customHeight="1" x14ac:dyDescent="0.25">
      <c r="A466" s="1"/>
      <c r="B466" s="16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hidden="1" customHeight="1" x14ac:dyDescent="0.25">
      <c r="A467" s="1"/>
      <c r="B467" s="16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hidden="1" customHeight="1" x14ac:dyDescent="0.25">
      <c r="A468" s="1"/>
      <c r="B468" s="16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hidden="1" customHeight="1" x14ac:dyDescent="0.25">
      <c r="A469" s="1"/>
      <c r="B469" s="16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hidden="1" customHeight="1" x14ac:dyDescent="0.25">
      <c r="A470" s="1"/>
      <c r="B470" s="16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hidden="1" customHeight="1" x14ac:dyDescent="0.25">
      <c r="A471" s="1"/>
      <c r="B471" s="16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hidden="1" customHeight="1" x14ac:dyDescent="0.25">
      <c r="A472" s="1"/>
      <c r="B472" s="16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hidden="1" customHeight="1" x14ac:dyDescent="0.25">
      <c r="A473" s="1"/>
      <c r="B473" s="16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hidden="1" customHeight="1" x14ac:dyDescent="0.25">
      <c r="A474" s="1"/>
      <c r="B474" s="16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hidden="1" customHeight="1" x14ac:dyDescent="0.25">
      <c r="A475" s="1"/>
      <c r="B475" s="16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hidden="1" customHeight="1" x14ac:dyDescent="0.25">
      <c r="A476" s="1"/>
      <c r="B476" s="16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hidden="1" customHeight="1" x14ac:dyDescent="0.25">
      <c r="A477" s="1"/>
      <c r="B477" s="16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hidden="1" customHeight="1" x14ac:dyDescent="0.25">
      <c r="A478" s="1"/>
      <c r="B478" s="16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hidden="1" customHeight="1" x14ac:dyDescent="0.25">
      <c r="A479" s="1"/>
      <c r="B479" s="16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hidden="1" customHeight="1" x14ac:dyDescent="0.25">
      <c r="A480" s="1"/>
      <c r="B480" s="16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hidden="1" customHeight="1" x14ac:dyDescent="0.25">
      <c r="A481" s="1"/>
      <c r="B481" s="16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hidden="1" customHeight="1" x14ac:dyDescent="0.25">
      <c r="A482" s="1"/>
      <c r="B482" s="16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hidden="1" customHeight="1" x14ac:dyDescent="0.25">
      <c r="A483" s="1"/>
      <c r="B483" s="16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hidden="1" customHeight="1" x14ac:dyDescent="0.25">
      <c r="A484" s="1"/>
      <c r="B484" s="16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hidden="1" customHeight="1" x14ac:dyDescent="0.25">
      <c r="A485" s="1"/>
      <c r="B485" s="16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hidden="1" customHeight="1" x14ac:dyDescent="0.25">
      <c r="A486" s="1"/>
      <c r="B486" s="16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hidden="1" customHeight="1" x14ac:dyDescent="0.25">
      <c r="A487" s="1"/>
      <c r="B487" s="16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hidden="1" customHeight="1" x14ac:dyDescent="0.25">
      <c r="A488" s="1"/>
      <c r="B488" s="16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hidden="1" customHeight="1" x14ac:dyDescent="0.25">
      <c r="A489" s="1"/>
      <c r="B489" s="16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hidden="1" customHeight="1" x14ac:dyDescent="0.25">
      <c r="A490" s="1"/>
      <c r="B490" s="16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hidden="1" customHeight="1" x14ac:dyDescent="0.25">
      <c r="A491" s="1"/>
      <c r="B491" s="16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hidden="1" customHeight="1" x14ac:dyDescent="0.25">
      <c r="A492" s="1"/>
      <c r="B492" s="16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hidden="1" customHeight="1" x14ac:dyDescent="0.25">
      <c r="A493" s="1"/>
      <c r="B493" s="16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hidden="1" customHeight="1" x14ac:dyDescent="0.25">
      <c r="A494" s="1"/>
      <c r="B494" s="16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hidden="1" customHeight="1" x14ac:dyDescent="0.25">
      <c r="A495" s="1"/>
      <c r="B495" s="16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hidden="1" customHeight="1" x14ac:dyDescent="0.25">
      <c r="A496" s="1"/>
      <c r="B496" s="16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hidden="1" customHeight="1" x14ac:dyDescent="0.25">
      <c r="A497" s="1"/>
      <c r="B497" s="16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hidden="1" customHeight="1" x14ac:dyDescent="0.25">
      <c r="A498" s="1"/>
      <c r="B498" s="16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hidden="1" customHeight="1" x14ac:dyDescent="0.25">
      <c r="A499" s="1"/>
      <c r="B499" s="16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hidden="1" customHeight="1" x14ac:dyDescent="0.25">
      <c r="A500" s="1"/>
      <c r="B500" s="16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hidden="1" customHeight="1" x14ac:dyDescent="0.25">
      <c r="A501" s="1"/>
      <c r="B501" s="16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hidden="1" customHeight="1" x14ac:dyDescent="0.25">
      <c r="A502" s="1"/>
      <c r="B502" s="16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hidden="1" customHeight="1" x14ac:dyDescent="0.25">
      <c r="A503" s="1"/>
      <c r="B503" s="16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hidden="1" customHeight="1" x14ac:dyDescent="0.25">
      <c r="A504" s="1"/>
      <c r="B504" s="16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hidden="1" customHeight="1" x14ac:dyDescent="0.25">
      <c r="A505" s="1"/>
      <c r="B505" s="16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hidden="1" customHeight="1" x14ac:dyDescent="0.25">
      <c r="A506" s="1"/>
      <c r="B506" s="16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hidden="1" customHeight="1" x14ac:dyDescent="0.25">
      <c r="A507" s="1"/>
      <c r="B507" s="16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hidden="1" customHeight="1" x14ac:dyDescent="0.25">
      <c r="A508" s="1"/>
      <c r="B508" s="16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hidden="1" customHeight="1" x14ac:dyDescent="0.25">
      <c r="A509" s="1"/>
      <c r="B509" s="16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hidden="1" customHeight="1" x14ac:dyDescent="0.25">
      <c r="A510" s="1"/>
      <c r="B510" s="16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hidden="1" customHeight="1" x14ac:dyDescent="0.25">
      <c r="A511" s="1"/>
      <c r="B511" s="16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hidden="1" customHeight="1" x14ac:dyDescent="0.25">
      <c r="A512" s="1"/>
      <c r="B512" s="16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hidden="1" customHeight="1" x14ac:dyDescent="0.25">
      <c r="A513" s="1"/>
      <c r="B513" s="16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hidden="1" customHeight="1" x14ac:dyDescent="0.25">
      <c r="A514" s="1"/>
      <c r="B514" s="1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hidden="1" customHeight="1" x14ac:dyDescent="0.25">
      <c r="A515" s="1"/>
      <c r="B515" s="1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hidden="1" customHeight="1" x14ac:dyDescent="0.25">
      <c r="A516" s="1"/>
      <c r="B516" s="1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hidden="1" customHeight="1" x14ac:dyDescent="0.25">
      <c r="A517" s="1"/>
      <c r="B517" s="1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hidden="1" customHeight="1" x14ac:dyDescent="0.25">
      <c r="A518" s="1"/>
      <c r="B518" s="1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hidden="1" customHeight="1" x14ac:dyDescent="0.25">
      <c r="A519" s="1"/>
      <c r="B519" s="16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hidden="1" customHeight="1" x14ac:dyDescent="0.25">
      <c r="A520" s="1"/>
      <c r="B520" s="16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hidden="1" customHeight="1" x14ac:dyDescent="0.25">
      <c r="A521" s="1"/>
      <c r="B521" s="16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hidden="1" customHeight="1" x14ac:dyDescent="0.25">
      <c r="A522" s="1"/>
      <c r="B522" s="16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hidden="1" customHeight="1" x14ac:dyDescent="0.25">
      <c r="A523" s="1"/>
      <c r="B523" s="16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hidden="1" customHeight="1" x14ac:dyDescent="0.25">
      <c r="A524" s="1"/>
      <c r="B524" s="16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hidden="1" customHeight="1" x14ac:dyDescent="0.25">
      <c r="A525" s="1"/>
      <c r="B525" s="16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hidden="1" customHeight="1" x14ac:dyDescent="0.25">
      <c r="A526" s="1"/>
      <c r="B526" s="16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hidden="1" customHeight="1" x14ac:dyDescent="0.25">
      <c r="A527" s="1"/>
      <c r="B527" s="16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hidden="1" customHeight="1" x14ac:dyDescent="0.25">
      <c r="A528" s="1"/>
      <c r="B528" s="16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hidden="1" customHeight="1" x14ac:dyDescent="0.25">
      <c r="A529" s="1"/>
      <c r="B529" s="16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hidden="1" customHeight="1" x14ac:dyDescent="0.25">
      <c r="A530" s="1"/>
      <c r="B530" s="16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hidden="1" customHeight="1" x14ac:dyDescent="0.25">
      <c r="A531" s="1"/>
      <c r="B531" s="16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hidden="1" customHeight="1" x14ac:dyDescent="0.25">
      <c r="A532" s="1"/>
      <c r="B532" s="16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hidden="1" customHeight="1" x14ac:dyDescent="0.25">
      <c r="A533" s="1"/>
      <c r="B533" s="16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hidden="1" customHeight="1" x14ac:dyDescent="0.25">
      <c r="A534" s="1"/>
      <c r="B534" s="16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hidden="1" customHeight="1" x14ac:dyDescent="0.25">
      <c r="A535" s="1"/>
      <c r="B535" s="16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hidden="1" customHeight="1" x14ac:dyDescent="0.25">
      <c r="A536" s="1"/>
      <c r="B536" s="16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hidden="1" customHeight="1" x14ac:dyDescent="0.25">
      <c r="A537" s="1"/>
      <c r="B537" s="16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hidden="1" customHeight="1" x14ac:dyDescent="0.25">
      <c r="A538" s="1"/>
      <c r="B538" s="16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hidden="1" customHeight="1" x14ac:dyDescent="0.25">
      <c r="A539" s="1"/>
      <c r="B539" s="16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hidden="1" customHeight="1" x14ac:dyDescent="0.25">
      <c r="A540" s="1"/>
      <c r="B540" s="16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hidden="1" customHeight="1" x14ac:dyDescent="0.25">
      <c r="A541" s="1"/>
      <c r="B541" s="16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hidden="1" customHeight="1" x14ac:dyDescent="0.25">
      <c r="A542" s="1"/>
      <c r="B542" s="16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hidden="1" customHeight="1" x14ac:dyDescent="0.25">
      <c r="A543" s="1"/>
      <c r="B543" s="16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hidden="1" customHeight="1" x14ac:dyDescent="0.25">
      <c r="A544" s="1"/>
      <c r="B544" s="16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hidden="1" customHeight="1" x14ac:dyDescent="0.25">
      <c r="A545" s="1"/>
      <c r="B545" s="16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hidden="1" customHeight="1" x14ac:dyDescent="0.25">
      <c r="A546" s="1"/>
      <c r="B546" s="16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hidden="1" customHeight="1" x14ac:dyDescent="0.25">
      <c r="A547" s="1"/>
      <c r="B547" s="16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hidden="1" customHeight="1" x14ac:dyDescent="0.25">
      <c r="A548" s="1"/>
      <c r="B548" s="16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hidden="1" customHeight="1" x14ac:dyDescent="0.25">
      <c r="A549" s="1"/>
      <c r="B549" s="16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hidden="1" customHeight="1" x14ac:dyDescent="0.25">
      <c r="A550" s="1"/>
      <c r="B550" s="16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hidden="1" customHeight="1" x14ac:dyDescent="0.25">
      <c r="A551" s="1"/>
      <c r="B551" s="16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hidden="1" customHeight="1" x14ac:dyDescent="0.25">
      <c r="A552" s="1"/>
      <c r="B552" s="16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hidden="1" customHeight="1" x14ac:dyDescent="0.25">
      <c r="A553" s="1"/>
      <c r="B553" s="16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hidden="1" customHeight="1" x14ac:dyDescent="0.25">
      <c r="A554" s="1"/>
      <c r="B554" s="16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hidden="1" customHeight="1" x14ac:dyDescent="0.25">
      <c r="A555" s="1"/>
      <c r="B555" s="16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hidden="1" customHeight="1" x14ac:dyDescent="0.25">
      <c r="A556" s="1"/>
      <c r="B556" s="16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hidden="1" customHeight="1" x14ac:dyDescent="0.25">
      <c r="A557" s="1"/>
      <c r="B557" s="16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hidden="1" customHeight="1" x14ac:dyDescent="0.25">
      <c r="A558" s="1"/>
      <c r="B558" s="16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hidden="1" customHeight="1" x14ac:dyDescent="0.25">
      <c r="A559" s="1"/>
      <c r="B559" s="16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hidden="1" customHeight="1" x14ac:dyDescent="0.25">
      <c r="A560" s="1"/>
      <c r="B560" s="16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hidden="1" customHeight="1" x14ac:dyDescent="0.25">
      <c r="A561" s="1"/>
      <c r="B561" s="16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hidden="1" customHeight="1" x14ac:dyDescent="0.25">
      <c r="A562" s="1"/>
      <c r="B562" s="16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hidden="1" customHeight="1" x14ac:dyDescent="0.25">
      <c r="A563" s="1"/>
      <c r="B563" s="16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hidden="1" customHeight="1" x14ac:dyDescent="0.25">
      <c r="A564" s="1"/>
      <c r="B564" s="16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hidden="1" customHeight="1" x14ac:dyDescent="0.25">
      <c r="A565" s="1"/>
      <c r="B565" s="16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hidden="1" customHeight="1" x14ac:dyDescent="0.25">
      <c r="A566" s="1"/>
      <c r="B566" s="16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hidden="1" customHeight="1" x14ac:dyDescent="0.25">
      <c r="A567" s="1"/>
      <c r="B567" s="16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hidden="1" customHeight="1" x14ac:dyDescent="0.25">
      <c r="A568" s="1"/>
      <c r="B568" s="16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hidden="1" customHeight="1" x14ac:dyDescent="0.25">
      <c r="A569" s="1"/>
      <c r="B569" s="16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hidden="1" customHeight="1" x14ac:dyDescent="0.25">
      <c r="A570" s="1"/>
      <c r="B570" s="16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hidden="1" customHeight="1" x14ac:dyDescent="0.25">
      <c r="A571" s="1"/>
      <c r="B571" s="16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hidden="1" customHeight="1" x14ac:dyDescent="0.25">
      <c r="A572" s="1"/>
      <c r="B572" s="1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hidden="1" customHeight="1" x14ac:dyDescent="0.25">
      <c r="A573" s="1"/>
      <c r="B573" s="1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hidden="1" customHeight="1" x14ac:dyDescent="0.25">
      <c r="A574" s="1"/>
      <c r="B574" s="1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hidden="1" customHeight="1" x14ac:dyDescent="0.25">
      <c r="A575" s="1"/>
      <c r="B575" s="1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hidden="1" customHeight="1" x14ac:dyDescent="0.25">
      <c r="A576" s="1"/>
      <c r="B576" s="1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hidden="1" customHeight="1" x14ac:dyDescent="0.25">
      <c r="A577" s="1"/>
      <c r="B577" s="16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hidden="1" customHeight="1" x14ac:dyDescent="0.25">
      <c r="A578" s="1"/>
      <c r="B578" s="16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hidden="1" customHeight="1" x14ac:dyDescent="0.25">
      <c r="A579" s="1"/>
      <c r="B579" s="16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hidden="1" customHeight="1" x14ac:dyDescent="0.25">
      <c r="A580" s="1"/>
      <c r="B580" s="16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hidden="1" customHeight="1" x14ac:dyDescent="0.25">
      <c r="A581" s="1"/>
      <c r="B581" s="16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hidden="1" customHeight="1" x14ac:dyDescent="0.25">
      <c r="A582" s="1"/>
      <c r="B582" s="16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hidden="1" customHeight="1" x14ac:dyDescent="0.25">
      <c r="A583" s="1"/>
      <c r="B583" s="16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hidden="1" customHeight="1" x14ac:dyDescent="0.25">
      <c r="A584" s="1"/>
      <c r="B584" s="16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hidden="1" customHeight="1" x14ac:dyDescent="0.25">
      <c r="A585" s="1"/>
      <c r="B585" s="16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hidden="1" customHeight="1" x14ac:dyDescent="0.25">
      <c r="A586" s="1"/>
      <c r="B586" s="16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hidden="1" customHeight="1" x14ac:dyDescent="0.25">
      <c r="A587" s="1"/>
      <c r="B587" s="16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hidden="1" customHeight="1" x14ac:dyDescent="0.25">
      <c r="A588" s="1"/>
      <c r="B588" s="16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hidden="1" customHeight="1" x14ac:dyDescent="0.25">
      <c r="A589" s="1"/>
      <c r="B589" s="16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hidden="1" customHeight="1" x14ac:dyDescent="0.25">
      <c r="A590" s="1"/>
      <c r="B590" s="16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hidden="1" customHeight="1" x14ac:dyDescent="0.25">
      <c r="A591" s="1"/>
      <c r="B591" s="16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hidden="1" customHeight="1" x14ac:dyDescent="0.25">
      <c r="A592" s="1"/>
      <c r="B592" s="16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hidden="1" customHeight="1" x14ac:dyDescent="0.25">
      <c r="A593" s="1"/>
      <c r="B593" s="16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hidden="1" customHeight="1" x14ac:dyDescent="0.25">
      <c r="A594" s="1"/>
      <c r="B594" s="16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hidden="1" customHeight="1" x14ac:dyDescent="0.25">
      <c r="A595" s="1"/>
      <c r="B595" s="16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hidden="1" customHeight="1" x14ac:dyDescent="0.25">
      <c r="A596" s="1"/>
      <c r="B596" s="16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hidden="1" customHeight="1" x14ac:dyDescent="0.25">
      <c r="A597" s="1"/>
      <c r="B597" s="16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hidden="1" customHeight="1" x14ac:dyDescent="0.25">
      <c r="A598" s="1"/>
      <c r="B598" s="16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hidden="1" customHeight="1" x14ac:dyDescent="0.25">
      <c r="A599" s="1"/>
      <c r="B599" s="16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hidden="1" customHeight="1" x14ac:dyDescent="0.25">
      <c r="A600" s="1"/>
      <c r="B600" s="16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hidden="1" customHeight="1" x14ac:dyDescent="0.25">
      <c r="A601" s="1"/>
      <c r="B601" s="16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hidden="1" customHeight="1" x14ac:dyDescent="0.25">
      <c r="A602" s="1"/>
      <c r="B602" s="16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hidden="1" customHeight="1" x14ac:dyDescent="0.25">
      <c r="A603" s="1"/>
      <c r="B603" s="16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hidden="1" customHeight="1" x14ac:dyDescent="0.25">
      <c r="A604" s="1"/>
      <c r="B604" s="16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hidden="1" customHeight="1" x14ac:dyDescent="0.25">
      <c r="A605" s="1"/>
      <c r="B605" s="16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hidden="1" customHeight="1" x14ac:dyDescent="0.25">
      <c r="A606" s="1"/>
      <c r="B606" s="16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hidden="1" customHeight="1" x14ac:dyDescent="0.25">
      <c r="A607" s="1"/>
      <c r="B607" s="16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hidden="1" customHeight="1" x14ac:dyDescent="0.25">
      <c r="A608" s="1"/>
      <c r="B608" s="16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hidden="1" customHeight="1" x14ac:dyDescent="0.25">
      <c r="A609" s="1"/>
      <c r="B609" s="16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hidden="1" customHeight="1" x14ac:dyDescent="0.25">
      <c r="A610" s="1"/>
      <c r="B610" s="16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hidden="1" customHeight="1" x14ac:dyDescent="0.25">
      <c r="A611" s="1"/>
      <c r="B611" s="16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hidden="1" customHeight="1" x14ac:dyDescent="0.25">
      <c r="A612" s="1"/>
      <c r="B612" s="16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hidden="1" customHeight="1" x14ac:dyDescent="0.25">
      <c r="A613" s="1"/>
      <c r="B613" s="16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hidden="1" customHeight="1" x14ac:dyDescent="0.25">
      <c r="A614" s="1"/>
      <c r="B614" s="16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hidden="1" customHeight="1" x14ac:dyDescent="0.25">
      <c r="A615" s="1"/>
      <c r="B615" s="16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hidden="1" customHeight="1" x14ac:dyDescent="0.25">
      <c r="A616" s="1"/>
      <c r="B616" s="16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hidden="1" customHeight="1" x14ac:dyDescent="0.25">
      <c r="A617" s="1"/>
      <c r="B617" s="16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hidden="1" customHeight="1" x14ac:dyDescent="0.25">
      <c r="A618" s="1"/>
      <c r="B618" s="16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hidden="1" customHeight="1" x14ac:dyDescent="0.25">
      <c r="A619" s="1"/>
      <c r="B619" s="16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hidden="1" customHeight="1" x14ac:dyDescent="0.25">
      <c r="A620" s="1"/>
      <c r="B620" s="16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hidden="1" customHeight="1" x14ac:dyDescent="0.25">
      <c r="A621" s="1"/>
      <c r="B621" s="16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hidden="1" customHeight="1" x14ac:dyDescent="0.25">
      <c r="A622" s="1"/>
      <c r="B622" s="16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hidden="1" customHeight="1" x14ac:dyDescent="0.25">
      <c r="A623" s="1"/>
      <c r="B623" s="16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hidden="1" customHeight="1" x14ac:dyDescent="0.25">
      <c r="A624" s="1"/>
      <c r="B624" s="16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hidden="1" customHeight="1" x14ac:dyDescent="0.25">
      <c r="A625" s="1"/>
      <c r="B625" s="16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hidden="1" customHeight="1" x14ac:dyDescent="0.25">
      <c r="A626" s="1"/>
      <c r="B626" s="16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hidden="1" customHeight="1" x14ac:dyDescent="0.25">
      <c r="A627" s="1"/>
      <c r="B627" s="16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hidden="1" customHeight="1" x14ac:dyDescent="0.25">
      <c r="A628" s="1"/>
      <c r="B628" s="16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hidden="1" customHeight="1" x14ac:dyDescent="0.25">
      <c r="A629" s="1"/>
      <c r="B629" s="16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hidden="1" customHeight="1" x14ac:dyDescent="0.25">
      <c r="A630" s="1"/>
      <c r="B630" s="1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hidden="1" customHeight="1" x14ac:dyDescent="0.25">
      <c r="A631" s="1"/>
      <c r="B631" s="1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hidden="1" customHeight="1" x14ac:dyDescent="0.25">
      <c r="A632" s="1"/>
      <c r="B632" s="1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hidden="1" customHeight="1" x14ac:dyDescent="0.25">
      <c r="A633" s="1"/>
      <c r="B633" s="1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hidden="1" customHeight="1" x14ac:dyDescent="0.25">
      <c r="A634" s="1"/>
      <c r="B634" s="1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hidden="1" customHeight="1" x14ac:dyDescent="0.25">
      <c r="A635" s="1"/>
      <c r="B635" s="16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hidden="1" customHeight="1" x14ac:dyDescent="0.25">
      <c r="A636" s="1"/>
      <c r="B636" s="16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hidden="1" customHeight="1" x14ac:dyDescent="0.25">
      <c r="A637" s="1"/>
      <c r="B637" s="16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hidden="1" customHeight="1" x14ac:dyDescent="0.25">
      <c r="A638" s="1"/>
      <c r="B638" s="16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hidden="1" customHeight="1" x14ac:dyDescent="0.25">
      <c r="A639" s="1"/>
      <c r="B639" s="16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hidden="1" customHeight="1" x14ac:dyDescent="0.25">
      <c r="A640" s="1"/>
      <c r="B640" s="16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hidden="1" customHeight="1" x14ac:dyDescent="0.25">
      <c r="A641" s="1"/>
      <c r="B641" s="16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hidden="1" customHeight="1" x14ac:dyDescent="0.25">
      <c r="A642" s="1"/>
      <c r="B642" s="16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hidden="1" customHeight="1" x14ac:dyDescent="0.25">
      <c r="A643" s="1"/>
      <c r="B643" s="16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hidden="1" customHeight="1" x14ac:dyDescent="0.25">
      <c r="A644" s="1"/>
      <c r="B644" s="16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hidden="1" customHeight="1" x14ac:dyDescent="0.25">
      <c r="A645" s="1"/>
      <c r="B645" s="16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hidden="1" customHeight="1" x14ac:dyDescent="0.25">
      <c r="A646" s="1"/>
      <c r="B646" s="16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hidden="1" customHeight="1" x14ac:dyDescent="0.25">
      <c r="A647" s="1"/>
      <c r="B647" s="16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hidden="1" customHeight="1" x14ac:dyDescent="0.25">
      <c r="A648" s="1"/>
      <c r="B648" s="16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hidden="1" customHeight="1" x14ac:dyDescent="0.25">
      <c r="A649" s="1"/>
      <c r="B649" s="16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hidden="1" customHeight="1" x14ac:dyDescent="0.25">
      <c r="A650" s="1"/>
      <c r="B650" s="16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hidden="1" customHeight="1" x14ac:dyDescent="0.25">
      <c r="A651" s="1"/>
      <c r="B651" s="16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hidden="1" customHeight="1" x14ac:dyDescent="0.25">
      <c r="A652" s="1"/>
      <c r="B652" s="16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hidden="1" customHeight="1" x14ac:dyDescent="0.25">
      <c r="A653" s="1"/>
      <c r="B653" s="16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hidden="1" customHeight="1" x14ac:dyDescent="0.25">
      <c r="A654" s="1"/>
      <c r="B654" s="16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hidden="1" customHeight="1" x14ac:dyDescent="0.25">
      <c r="A655" s="1"/>
      <c r="B655" s="16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hidden="1" customHeight="1" x14ac:dyDescent="0.25">
      <c r="A656" s="1"/>
      <c r="B656" s="16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hidden="1" customHeight="1" x14ac:dyDescent="0.25">
      <c r="A657" s="1"/>
      <c r="B657" s="16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hidden="1" customHeight="1" x14ac:dyDescent="0.25">
      <c r="A658" s="1"/>
      <c r="B658" s="16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hidden="1" customHeight="1" x14ac:dyDescent="0.25">
      <c r="A659" s="1"/>
      <c r="B659" s="16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hidden="1" customHeight="1" x14ac:dyDescent="0.25">
      <c r="A660" s="1"/>
      <c r="B660" s="16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hidden="1" customHeight="1" x14ac:dyDescent="0.25">
      <c r="A661" s="1"/>
      <c r="B661" s="16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hidden="1" customHeight="1" x14ac:dyDescent="0.25">
      <c r="A662" s="1"/>
      <c r="B662" s="16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hidden="1" customHeight="1" x14ac:dyDescent="0.25">
      <c r="A663" s="1"/>
      <c r="B663" s="16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hidden="1" customHeight="1" x14ac:dyDescent="0.25">
      <c r="A664" s="1"/>
      <c r="B664" s="16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hidden="1" customHeight="1" x14ac:dyDescent="0.25">
      <c r="A665" s="1"/>
      <c r="B665" s="16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hidden="1" customHeight="1" x14ac:dyDescent="0.25">
      <c r="A666" s="1"/>
      <c r="B666" s="16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hidden="1" customHeight="1" x14ac:dyDescent="0.25">
      <c r="A667" s="1"/>
      <c r="B667" s="16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hidden="1" customHeight="1" x14ac:dyDescent="0.25">
      <c r="A668" s="1"/>
      <c r="B668" s="16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hidden="1" customHeight="1" x14ac:dyDescent="0.25">
      <c r="A669" s="1"/>
      <c r="B669" s="16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hidden="1" customHeight="1" x14ac:dyDescent="0.25">
      <c r="A670" s="1"/>
      <c r="B670" s="16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hidden="1" customHeight="1" x14ac:dyDescent="0.25">
      <c r="A671" s="1"/>
      <c r="B671" s="16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hidden="1" customHeight="1" x14ac:dyDescent="0.25">
      <c r="A672" s="1"/>
      <c r="B672" s="16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hidden="1" customHeight="1" x14ac:dyDescent="0.25">
      <c r="A673" s="1"/>
      <c r="B673" s="16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hidden="1" customHeight="1" x14ac:dyDescent="0.25">
      <c r="A674" s="1"/>
      <c r="B674" s="16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hidden="1" customHeight="1" x14ac:dyDescent="0.25">
      <c r="A675" s="1"/>
      <c r="B675" s="16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hidden="1" customHeight="1" x14ac:dyDescent="0.25">
      <c r="A676" s="1"/>
      <c r="B676" s="16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hidden="1" customHeight="1" x14ac:dyDescent="0.25">
      <c r="A677" s="1"/>
      <c r="B677" s="16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hidden="1" customHeight="1" x14ac:dyDescent="0.25">
      <c r="A678" s="1"/>
      <c r="B678" s="16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hidden="1" customHeight="1" x14ac:dyDescent="0.25">
      <c r="A679" s="1"/>
      <c r="B679" s="16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hidden="1" customHeight="1" x14ac:dyDescent="0.25">
      <c r="A680" s="1"/>
      <c r="B680" s="16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hidden="1" customHeight="1" x14ac:dyDescent="0.25">
      <c r="A681" s="1"/>
      <c r="B681" s="16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hidden="1" customHeight="1" x14ac:dyDescent="0.25">
      <c r="A682" s="1"/>
      <c r="B682" s="16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hidden="1" customHeight="1" x14ac:dyDescent="0.25">
      <c r="A683" s="1"/>
      <c r="B683" s="16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hidden="1" customHeight="1" x14ac:dyDescent="0.25">
      <c r="A684" s="1"/>
      <c r="B684" s="16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hidden="1" customHeight="1" x14ac:dyDescent="0.25">
      <c r="A685" s="1"/>
      <c r="B685" s="16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hidden="1" customHeight="1" x14ac:dyDescent="0.25">
      <c r="A686" s="1"/>
      <c r="B686" s="16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hidden="1" customHeight="1" x14ac:dyDescent="0.25">
      <c r="A687" s="1"/>
      <c r="B687" s="16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hidden="1" customHeight="1" x14ac:dyDescent="0.25">
      <c r="A688" s="1"/>
      <c r="B688" s="1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hidden="1" customHeight="1" x14ac:dyDescent="0.25">
      <c r="A689" s="1"/>
      <c r="B689" s="1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hidden="1" customHeight="1" x14ac:dyDescent="0.25">
      <c r="A690" s="1"/>
      <c r="B690" s="1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hidden="1" customHeight="1" x14ac:dyDescent="0.25">
      <c r="A691" s="1"/>
      <c r="B691" s="1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hidden="1" customHeight="1" x14ac:dyDescent="0.25">
      <c r="A692" s="1"/>
      <c r="B692" s="1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hidden="1" customHeight="1" x14ac:dyDescent="0.25">
      <c r="A693" s="1"/>
      <c r="B693" s="16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hidden="1" customHeight="1" x14ac:dyDescent="0.25">
      <c r="A694" s="1"/>
      <c r="B694" s="16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hidden="1" customHeight="1" x14ac:dyDescent="0.25">
      <c r="A695" s="1"/>
      <c r="B695" s="16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hidden="1" customHeight="1" x14ac:dyDescent="0.25">
      <c r="A696" s="1"/>
      <c r="B696" s="16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hidden="1" customHeight="1" x14ac:dyDescent="0.25">
      <c r="A697" s="1"/>
      <c r="B697" s="16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hidden="1" customHeight="1" x14ac:dyDescent="0.25">
      <c r="A698" s="1"/>
      <c r="B698" s="16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hidden="1" customHeight="1" x14ac:dyDescent="0.25">
      <c r="A699" s="1"/>
      <c r="B699" s="16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hidden="1" customHeight="1" x14ac:dyDescent="0.25">
      <c r="A700" s="1"/>
      <c r="B700" s="16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hidden="1" customHeight="1" x14ac:dyDescent="0.25">
      <c r="A701" s="1"/>
      <c r="B701" s="16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hidden="1" customHeight="1" x14ac:dyDescent="0.25">
      <c r="A702" s="1"/>
      <c r="B702" s="16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hidden="1" customHeight="1" x14ac:dyDescent="0.25">
      <c r="A703" s="1"/>
      <c r="B703" s="16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hidden="1" customHeight="1" x14ac:dyDescent="0.25">
      <c r="A704" s="1"/>
      <c r="B704" s="16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hidden="1" customHeight="1" x14ac:dyDescent="0.25">
      <c r="A705" s="1"/>
      <c r="B705" s="16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hidden="1" customHeight="1" x14ac:dyDescent="0.25">
      <c r="A706" s="1"/>
      <c r="B706" s="16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hidden="1" customHeight="1" x14ac:dyDescent="0.25">
      <c r="A707" s="1"/>
      <c r="B707" s="16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hidden="1" customHeight="1" x14ac:dyDescent="0.25">
      <c r="A708" s="1"/>
      <c r="B708" s="16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hidden="1" customHeight="1" x14ac:dyDescent="0.25">
      <c r="A709" s="1"/>
      <c r="B709" s="16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hidden="1" customHeight="1" x14ac:dyDescent="0.25">
      <c r="A710" s="1"/>
      <c r="B710" s="16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hidden="1" customHeight="1" x14ac:dyDescent="0.25">
      <c r="A711" s="1"/>
      <c r="B711" s="16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hidden="1" customHeight="1" x14ac:dyDescent="0.25">
      <c r="A712" s="1"/>
      <c r="B712" s="16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hidden="1" customHeight="1" x14ac:dyDescent="0.25">
      <c r="A713" s="1"/>
      <c r="B713" s="16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hidden="1" customHeight="1" x14ac:dyDescent="0.25">
      <c r="A714" s="1"/>
      <c r="B714" s="16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hidden="1" customHeight="1" x14ac:dyDescent="0.25">
      <c r="A715" s="1"/>
      <c r="B715" s="16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hidden="1" customHeight="1" x14ac:dyDescent="0.25">
      <c r="A716" s="1"/>
      <c r="B716" s="16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hidden="1" customHeight="1" x14ac:dyDescent="0.25">
      <c r="A717" s="1"/>
      <c r="B717" s="16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hidden="1" customHeight="1" x14ac:dyDescent="0.25">
      <c r="A718" s="1"/>
      <c r="B718" s="16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hidden="1" customHeight="1" x14ac:dyDescent="0.25">
      <c r="A719" s="1"/>
      <c r="B719" s="16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hidden="1" customHeight="1" x14ac:dyDescent="0.25">
      <c r="A720" s="1"/>
      <c r="B720" s="16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hidden="1" customHeight="1" x14ac:dyDescent="0.25">
      <c r="A721" s="1"/>
      <c r="B721" s="16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hidden="1" customHeight="1" x14ac:dyDescent="0.25">
      <c r="A722" s="1"/>
      <c r="B722" s="16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hidden="1" customHeight="1" x14ac:dyDescent="0.25">
      <c r="A723" s="1"/>
      <c r="B723" s="16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hidden="1" customHeight="1" x14ac:dyDescent="0.25">
      <c r="A724" s="1"/>
      <c r="B724" s="16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hidden="1" customHeight="1" x14ac:dyDescent="0.25">
      <c r="A725" s="1"/>
      <c r="B725" s="16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hidden="1" customHeight="1" x14ac:dyDescent="0.25">
      <c r="A726" s="1"/>
      <c r="B726" s="16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hidden="1" customHeight="1" x14ac:dyDescent="0.25">
      <c r="A727" s="1"/>
      <c r="B727" s="16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hidden="1" customHeight="1" x14ac:dyDescent="0.25">
      <c r="A728" s="1"/>
      <c r="B728" s="16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hidden="1" customHeight="1" x14ac:dyDescent="0.25">
      <c r="A729" s="1"/>
      <c r="B729" s="16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hidden="1" customHeight="1" x14ac:dyDescent="0.25">
      <c r="A730" s="1"/>
      <c r="B730" s="16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hidden="1" customHeight="1" x14ac:dyDescent="0.25">
      <c r="A731" s="1"/>
      <c r="B731" s="16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hidden="1" customHeight="1" x14ac:dyDescent="0.25">
      <c r="A732" s="1"/>
      <c r="B732" s="16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hidden="1" customHeight="1" x14ac:dyDescent="0.25">
      <c r="A733" s="1"/>
      <c r="B733" s="16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hidden="1" customHeight="1" x14ac:dyDescent="0.25">
      <c r="A734" s="1"/>
      <c r="B734" s="16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hidden="1" customHeight="1" x14ac:dyDescent="0.25">
      <c r="A735" s="1"/>
      <c r="B735" s="16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hidden="1" customHeight="1" x14ac:dyDescent="0.25">
      <c r="A736" s="1"/>
      <c r="B736" s="16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hidden="1" customHeight="1" x14ac:dyDescent="0.25">
      <c r="A737" s="1"/>
      <c r="B737" s="16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hidden="1" customHeight="1" x14ac:dyDescent="0.25">
      <c r="A738" s="1"/>
      <c r="B738" s="16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hidden="1" customHeight="1" x14ac:dyDescent="0.25">
      <c r="A739" s="1"/>
      <c r="B739" s="16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hidden="1" customHeight="1" x14ac:dyDescent="0.25">
      <c r="A740" s="1"/>
      <c r="B740" s="16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hidden="1" customHeight="1" x14ac:dyDescent="0.25">
      <c r="A741" s="1"/>
      <c r="B741" s="16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hidden="1" customHeight="1" x14ac:dyDescent="0.25">
      <c r="A742" s="1"/>
      <c r="B742" s="16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hidden="1" customHeight="1" x14ac:dyDescent="0.25">
      <c r="A743" s="1"/>
      <c r="B743" s="16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hidden="1" customHeight="1" x14ac:dyDescent="0.25">
      <c r="A744" s="1"/>
      <c r="B744" s="16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hidden="1" customHeight="1" x14ac:dyDescent="0.25">
      <c r="A745" s="1"/>
      <c r="B745" s="16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hidden="1" customHeight="1" x14ac:dyDescent="0.25">
      <c r="A746" s="1"/>
      <c r="B746" s="1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hidden="1" customHeight="1" x14ac:dyDescent="0.25">
      <c r="A747" s="1"/>
      <c r="B747" s="1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hidden="1" customHeight="1" x14ac:dyDescent="0.25">
      <c r="A748" s="1"/>
      <c r="B748" s="1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hidden="1" customHeight="1" x14ac:dyDescent="0.25">
      <c r="A749" s="1"/>
      <c r="B749" s="1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hidden="1" customHeight="1" x14ac:dyDescent="0.25">
      <c r="A750" s="1"/>
      <c r="B750" s="1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hidden="1" customHeight="1" x14ac:dyDescent="0.25">
      <c r="A751" s="1"/>
      <c r="B751" s="16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hidden="1" customHeight="1" x14ac:dyDescent="0.25">
      <c r="A752" s="1"/>
      <c r="B752" s="16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hidden="1" customHeight="1" x14ac:dyDescent="0.25">
      <c r="A753" s="1"/>
      <c r="B753" s="16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hidden="1" customHeight="1" x14ac:dyDescent="0.25">
      <c r="A754" s="1"/>
      <c r="B754" s="16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hidden="1" customHeight="1" x14ac:dyDescent="0.25">
      <c r="A755" s="1"/>
      <c r="B755" s="16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hidden="1" customHeight="1" x14ac:dyDescent="0.25">
      <c r="A756" s="1"/>
      <c r="B756" s="16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hidden="1" customHeight="1" x14ac:dyDescent="0.25">
      <c r="A757" s="1"/>
      <c r="B757" s="16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hidden="1" customHeight="1" x14ac:dyDescent="0.25">
      <c r="A758" s="1"/>
      <c r="B758" s="16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hidden="1" customHeight="1" x14ac:dyDescent="0.25">
      <c r="A759" s="1"/>
      <c r="B759" s="16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hidden="1" customHeight="1" x14ac:dyDescent="0.25">
      <c r="A760" s="1"/>
      <c r="B760" s="16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hidden="1" customHeight="1" x14ac:dyDescent="0.25">
      <c r="A761" s="1"/>
      <c r="B761" s="16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hidden="1" customHeight="1" x14ac:dyDescent="0.25">
      <c r="A762" s="1"/>
      <c r="B762" s="16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hidden="1" customHeight="1" x14ac:dyDescent="0.25">
      <c r="A763" s="1"/>
      <c r="B763" s="16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hidden="1" customHeight="1" x14ac:dyDescent="0.25">
      <c r="A764" s="1"/>
      <c r="B764" s="16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hidden="1" customHeight="1" x14ac:dyDescent="0.25">
      <c r="A765" s="1"/>
      <c r="B765" s="16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hidden="1" customHeight="1" x14ac:dyDescent="0.25">
      <c r="A766" s="1"/>
      <c r="B766" s="16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hidden="1" customHeight="1" x14ac:dyDescent="0.25">
      <c r="A767" s="1"/>
      <c r="B767" s="16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hidden="1" customHeight="1" x14ac:dyDescent="0.25">
      <c r="A768" s="1"/>
      <c r="B768" s="16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hidden="1" customHeight="1" x14ac:dyDescent="0.25">
      <c r="A769" s="1"/>
      <c r="B769" s="16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hidden="1" customHeight="1" x14ac:dyDescent="0.25">
      <c r="A770" s="1"/>
      <c r="B770" s="16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hidden="1" customHeight="1" x14ac:dyDescent="0.25">
      <c r="A771" s="1"/>
      <c r="B771" s="16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hidden="1" customHeight="1" x14ac:dyDescent="0.25">
      <c r="A772" s="1"/>
      <c r="B772" s="16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hidden="1" customHeight="1" x14ac:dyDescent="0.25">
      <c r="A773" s="1"/>
      <c r="B773" s="16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hidden="1" customHeight="1" x14ac:dyDescent="0.25">
      <c r="A774" s="1"/>
      <c r="B774" s="16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hidden="1" customHeight="1" x14ac:dyDescent="0.25">
      <c r="A775" s="1"/>
      <c r="B775" s="16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hidden="1" customHeight="1" x14ac:dyDescent="0.25">
      <c r="A776" s="1"/>
      <c r="B776" s="16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hidden="1" customHeight="1" x14ac:dyDescent="0.25">
      <c r="A777" s="1"/>
      <c r="B777" s="16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hidden="1" customHeight="1" x14ac:dyDescent="0.25">
      <c r="A778" s="1"/>
      <c r="B778" s="16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hidden="1" customHeight="1" x14ac:dyDescent="0.25">
      <c r="A779" s="1"/>
      <c r="B779" s="16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hidden="1" customHeight="1" x14ac:dyDescent="0.25">
      <c r="A780" s="1"/>
      <c r="B780" s="16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hidden="1" customHeight="1" x14ac:dyDescent="0.25">
      <c r="A781" s="1"/>
      <c r="B781" s="16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hidden="1" customHeight="1" x14ac:dyDescent="0.25">
      <c r="A782" s="1"/>
      <c r="B782" s="16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hidden="1" customHeight="1" x14ac:dyDescent="0.25">
      <c r="A783" s="1"/>
      <c r="B783" s="16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hidden="1" customHeight="1" x14ac:dyDescent="0.25">
      <c r="A784" s="1"/>
      <c r="B784" s="16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hidden="1" customHeight="1" x14ac:dyDescent="0.25">
      <c r="A785" s="1"/>
      <c r="B785" s="16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hidden="1" customHeight="1" x14ac:dyDescent="0.25">
      <c r="A786" s="1"/>
      <c r="B786" s="16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hidden="1" customHeight="1" x14ac:dyDescent="0.25">
      <c r="A787" s="1"/>
      <c r="B787" s="16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hidden="1" customHeight="1" x14ac:dyDescent="0.25">
      <c r="A788" s="1"/>
      <c r="B788" s="16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hidden="1" customHeight="1" x14ac:dyDescent="0.25">
      <c r="A789" s="1"/>
      <c r="B789" s="16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hidden="1" customHeight="1" x14ac:dyDescent="0.25">
      <c r="A790" s="1"/>
      <c r="B790" s="16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hidden="1" customHeight="1" x14ac:dyDescent="0.25">
      <c r="A791" s="1"/>
      <c r="B791" s="16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hidden="1" customHeight="1" x14ac:dyDescent="0.25">
      <c r="A792" s="1"/>
      <c r="B792" s="16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hidden="1" customHeight="1" x14ac:dyDescent="0.25">
      <c r="A793" s="1"/>
      <c r="B793" s="16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hidden="1" customHeight="1" x14ac:dyDescent="0.25">
      <c r="A794" s="1"/>
      <c r="B794" s="16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hidden="1" customHeight="1" x14ac:dyDescent="0.25">
      <c r="A795" s="1"/>
      <c r="B795" s="16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hidden="1" customHeight="1" x14ac:dyDescent="0.25">
      <c r="A796" s="1"/>
      <c r="B796" s="16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hidden="1" customHeight="1" x14ac:dyDescent="0.25">
      <c r="A797" s="1"/>
      <c r="B797" s="16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hidden="1" customHeight="1" x14ac:dyDescent="0.25">
      <c r="A798" s="1"/>
      <c r="B798" s="16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hidden="1" customHeight="1" x14ac:dyDescent="0.25">
      <c r="A799" s="1"/>
      <c r="B799" s="16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hidden="1" customHeight="1" x14ac:dyDescent="0.25">
      <c r="A800" s="1"/>
      <c r="B800" s="16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hidden="1" customHeight="1" x14ac:dyDescent="0.25">
      <c r="A801" s="1"/>
      <c r="B801" s="16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hidden="1" customHeight="1" x14ac:dyDescent="0.25">
      <c r="A802" s="1"/>
      <c r="B802" s="16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hidden="1" customHeight="1" x14ac:dyDescent="0.25">
      <c r="A803" s="1"/>
      <c r="B803" s="16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hidden="1" customHeight="1" x14ac:dyDescent="0.25">
      <c r="A804" s="1"/>
      <c r="B804" s="1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hidden="1" customHeight="1" x14ac:dyDescent="0.25">
      <c r="A805" s="1"/>
      <c r="B805" s="1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hidden="1" customHeight="1" x14ac:dyDescent="0.25">
      <c r="A806" s="1"/>
      <c r="B806" s="1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hidden="1" customHeight="1" x14ac:dyDescent="0.25">
      <c r="A807" s="1"/>
      <c r="B807" s="1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hidden="1" customHeight="1" x14ac:dyDescent="0.25">
      <c r="A808" s="1"/>
      <c r="B808" s="1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hidden="1" customHeight="1" x14ac:dyDescent="0.25">
      <c r="A809" s="1"/>
      <c r="B809" s="16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hidden="1" customHeight="1" x14ac:dyDescent="0.25">
      <c r="A810" s="1"/>
      <c r="B810" s="16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hidden="1" customHeight="1" x14ac:dyDescent="0.25">
      <c r="A811" s="1"/>
      <c r="B811" s="16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hidden="1" customHeight="1" x14ac:dyDescent="0.25">
      <c r="A812" s="1"/>
      <c r="B812" s="16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hidden="1" customHeight="1" x14ac:dyDescent="0.25">
      <c r="A813" s="1"/>
      <c r="B813" s="16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hidden="1" customHeight="1" x14ac:dyDescent="0.25">
      <c r="A814" s="1"/>
      <c r="B814" s="16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hidden="1" customHeight="1" x14ac:dyDescent="0.25">
      <c r="A815" s="1"/>
      <c r="B815" s="16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hidden="1" customHeight="1" x14ac:dyDescent="0.25">
      <c r="A816" s="1"/>
      <c r="B816" s="16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hidden="1" customHeight="1" x14ac:dyDescent="0.25">
      <c r="A817" s="1"/>
      <c r="B817" s="16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hidden="1" customHeight="1" x14ac:dyDescent="0.25">
      <c r="A818" s="1"/>
      <c r="B818" s="16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hidden="1" customHeight="1" x14ac:dyDescent="0.25">
      <c r="A819" s="1"/>
      <c r="B819" s="16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hidden="1" customHeight="1" x14ac:dyDescent="0.25">
      <c r="A820" s="1"/>
      <c r="B820" s="16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hidden="1" customHeight="1" x14ac:dyDescent="0.25">
      <c r="A821" s="1"/>
      <c r="B821" s="16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hidden="1" customHeight="1" x14ac:dyDescent="0.25">
      <c r="A822" s="1"/>
      <c r="B822" s="16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hidden="1" customHeight="1" x14ac:dyDescent="0.25">
      <c r="A823" s="1"/>
      <c r="B823" s="16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hidden="1" customHeight="1" x14ac:dyDescent="0.25">
      <c r="A824" s="1"/>
      <c r="B824" s="16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hidden="1" customHeight="1" x14ac:dyDescent="0.25">
      <c r="A825" s="1"/>
      <c r="B825" s="16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hidden="1" customHeight="1" x14ac:dyDescent="0.25">
      <c r="A826" s="1"/>
      <c r="B826" s="16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hidden="1" customHeight="1" x14ac:dyDescent="0.25">
      <c r="A827" s="1"/>
      <c r="B827" s="16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hidden="1" customHeight="1" x14ac:dyDescent="0.25">
      <c r="A828" s="1"/>
      <c r="B828" s="16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hidden="1" customHeight="1" x14ac:dyDescent="0.25">
      <c r="A829" s="1"/>
      <c r="B829" s="16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hidden="1" customHeight="1" x14ac:dyDescent="0.25">
      <c r="A830" s="1"/>
      <c r="B830" s="16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hidden="1" customHeight="1" x14ac:dyDescent="0.25">
      <c r="A831" s="1"/>
      <c r="B831" s="16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hidden="1" customHeight="1" x14ac:dyDescent="0.25">
      <c r="A832" s="1"/>
      <c r="B832" s="16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hidden="1" customHeight="1" x14ac:dyDescent="0.25">
      <c r="A833" s="1"/>
      <c r="B833" s="16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hidden="1" customHeight="1" x14ac:dyDescent="0.25">
      <c r="A834" s="1"/>
      <c r="B834" s="16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hidden="1" customHeight="1" x14ac:dyDescent="0.25">
      <c r="A835" s="1"/>
      <c r="B835" s="16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hidden="1" customHeight="1" x14ac:dyDescent="0.25">
      <c r="A836" s="1"/>
      <c r="B836" s="16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hidden="1" customHeight="1" x14ac:dyDescent="0.25">
      <c r="A837" s="1"/>
      <c r="B837" s="16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hidden="1" customHeight="1" x14ac:dyDescent="0.25">
      <c r="A838" s="1"/>
      <c r="B838" s="16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hidden="1" customHeight="1" x14ac:dyDescent="0.25">
      <c r="A839" s="1"/>
      <c r="B839" s="16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hidden="1" customHeight="1" x14ac:dyDescent="0.25">
      <c r="A840" s="1"/>
      <c r="B840" s="16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hidden="1" customHeight="1" x14ac:dyDescent="0.25">
      <c r="A841" s="1"/>
      <c r="B841" s="16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hidden="1" customHeight="1" x14ac:dyDescent="0.25">
      <c r="A842" s="1"/>
      <c r="B842" s="16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hidden="1" customHeight="1" x14ac:dyDescent="0.25">
      <c r="A843" s="1"/>
      <c r="B843" s="16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hidden="1" customHeight="1" x14ac:dyDescent="0.25">
      <c r="A844" s="1"/>
      <c r="B844" s="16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hidden="1" customHeight="1" x14ac:dyDescent="0.25">
      <c r="A845" s="1"/>
      <c r="B845" s="16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hidden="1" customHeight="1" x14ac:dyDescent="0.25">
      <c r="A846" s="1"/>
      <c r="B846" s="16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hidden="1" customHeight="1" x14ac:dyDescent="0.25">
      <c r="A847" s="1"/>
      <c r="B847" s="16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hidden="1" customHeight="1" x14ac:dyDescent="0.25">
      <c r="A848" s="1"/>
      <c r="B848" s="16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hidden="1" customHeight="1" x14ac:dyDescent="0.25">
      <c r="A849" s="1"/>
      <c r="B849" s="16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hidden="1" customHeight="1" x14ac:dyDescent="0.25">
      <c r="A850" s="1"/>
      <c r="B850" s="16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hidden="1" customHeight="1" x14ac:dyDescent="0.25">
      <c r="A851" s="1"/>
      <c r="B851" s="16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hidden="1" customHeight="1" x14ac:dyDescent="0.25">
      <c r="A852" s="1"/>
      <c r="B852" s="16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hidden="1" customHeight="1" x14ac:dyDescent="0.25">
      <c r="A853" s="1"/>
      <c r="B853" s="16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hidden="1" customHeight="1" x14ac:dyDescent="0.25">
      <c r="A854" s="1"/>
      <c r="B854" s="16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hidden="1" customHeight="1" x14ac:dyDescent="0.25">
      <c r="A855" s="1"/>
      <c r="B855" s="16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hidden="1" customHeight="1" x14ac:dyDescent="0.25">
      <c r="A856" s="1"/>
      <c r="B856" s="16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hidden="1" customHeight="1" x14ac:dyDescent="0.25">
      <c r="A857" s="1"/>
      <c r="B857" s="16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hidden="1" customHeight="1" x14ac:dyDescent="0.25">
      <c r="A858" s="1"/>
      <c r="B858" s="16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hidden="1" customHeight="1" x14ac:dyDescent="0.25">
      <c r="A859" s="1"/>
      <c r="B859" s="16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hidden="1" customHeight="1" x14ac:dyDescent="0.25">
      <c r="A860" s="1"/>
      <c r="B860" s="16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hidden="1" customHeight="1" x14ac:dyDescent="0.25">
      <c r="A861" s="1"/>
      <c r="B861" s="16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hidden="1" customHeight="1" x14ac:dyDescent="0.25">
      <c r="A862" s="1"/>
      <c r="B862" s="16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hidden="1" customHeight="1" x14ac:dyDescent="0.25">
      <c r="A863" s="1"/>
      <c r="B863" s="16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hidden="1" customHeight="1" x14ac:dyDescent="0.25">
      <c r="A864" s="1"/>
      <c r="B864" s="16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hidden="1" customHeight="1" x14ac:dyDescent="0.25">
      <c r="A865" s="1"/>
      <c r="B865" s="16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hidden="1" customHeight="1" x14ac:dyDescent="0.25">
      <c r="A866" s="1"/>
      <c r="B866" s="16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hidden="1" customHeight="1" x14ac:dyDescent="0.25">
      <c r="A867" s="1"/>
      <c r="B867" s="16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hidden="1" customHeight="1" x14ac:dyDescent="0.25">
      <c r="A868" s="1"/>
      <c r="B868" s="16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hidden="1" customHeight="1" x14ac:dyDescent="0.25">
      <c r="A869" s="1"/>
      <c r="B869" s="16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hidden="1" customHeight="1" x14ac:dyDescent="0.25">
      <c r="A870" s="1"/>
      <c r="B870" s="16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hidden="1" customHeight="1" x14ac:dyDescent="0.25">
      <c r="A871" s="1"/>
      <c r="B871" s="16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hidden="1" customHeight="1" x14ac:dyDescent="0.25">
      <c r="A872" s="1"/>
      <c r="B872" s="16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hidden="1" customHeight="1" x14ac:dyDescent="0.25">
      <c r="A873" s="1"/>
      <c r="B873" s="16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hidden="1" customHeight="1" x14ac:dyDescent="0.25">
      <c r="A874" s="1"/>
      <c r="B874" s="16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hidden="1" customHeight="1" x14ac:dyDescent="0.25">
      <c r="A875" s="1"/>
      <c r="B875" s="16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hidden="1" customHeight="1" x14ac:dyDescent="0.25">
      <c r="A876" s="1"/>
      <c r="B876" s="16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hidden="1" customHeight="1" x14ac:dyDescent="0.25">
      <c r="A877" s="1"/>
      <c r="B877" s="16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hidden="1" customHeight="1" x14ac:dyDescent="0.25">
      <c r="A878" s="1"/>
      <c r="B878" s="16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hidden="1" customHeight="1" x14ac:dyDescent="0.25">
      <c r="A879" s="1"/>
      <c r="B879" s="16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hidden="1" customHeight="1" x14ac:dyDescent="0.25">
      <c r="A880" s="1"/>
      <c r="B880" s="16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hidden="1" customHeight="1" x14ac:dyDescent="0.25">
      <c r="A881" s="1"/>
      <c r="B881" s="16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hidden="1" customHeight="1" x14ac:dyDescent="0.25">
      <c r="A882" s="1"/>
      <c r="B882" s="16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hidden="1" customHeight="1" x14ac:dyDescent="0.25">
      <c r="A883" s="1"/>
      <c r="B883" s="16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hidden="1" customHeight="1" x14ac:dyDescent="0.25">
      <c r="A884" s="1"/>
      <c r="B884" s="16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hidden="1" customHeight="1" x14ac:dyDescent="0.25">
      <c r="A885" s="1"/>
      <c r="B885" s="16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hidden="1" customHeight="1" x14ac:dyDescent="0.25">
      <c r="A886" s="1"/>
      <c r="B886" s="16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hidden="1" customHeight="1" x14ac:dyDescent="0.25">
      <c r="A887" s="1"/>
      <c r="B887" s="16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hidden="1" customHeight="1" x14ac:dyDescent="0.25">
      <c r="A888" s="1"/>
      <c r="B888" s="16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hidden="1" customHeight="1" x14ac:dyDescent="0.25">
      <c r="A889" s="1"/>
      <c r="B889" s="16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hidden="1" customHeight="1" x14ac:dyDescent="0.25">
      <c r="A890" s="1"/>
      <c r="B890" s="16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hidden="1" customHeight="1" x14ac:dyDescent="0.25">
      <c r="A891" s="1"/>
      <c r="B891" s="16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hidden="1" customHeight="1" x14ac:dyDescent="0.25">
      <c r="A892" s="1"/>
      <c r="B892" s="16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hidden="1" customHeight="1" x14ac:dyDescent="0.25">
      <c r="A893" s="1"/>
      <c r="B893" s="16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hidden="1" customHeight="1" x14ac:dyDescent="0.25">
      <c r="A894" s="1"/>
      <c r="B894" s="16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hidden="1" customHeight="1" x14ac:dyDescent="0.25">
      <c r="A895" s="1"/>
      <c r="B895" s="16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hidden="1" customHeight="1" x14ac:dyDescent="0.25">
      <c r="A896" s="1"/>
      <c r="B896" s="16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hidden="1" customHeight="1" x14ac:dyDescent="0.25">
      <c r="A897" s="1"/>
      <c r="B897" s="16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hidden="1" customHeight="1" x14ac:dyDescent="0.25">
      <c r="A898" s="1"/>
      <c r="B898" s="16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hidden="1" customHeight="1" x14ac:dyDescent="0.25">
      <c r="A899" s="1"/>
      <c r="B899" s="16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hidden="1" customHeight="1" x14ac:dyDescent="0.25">
      <c r="A900" s="1"/>
      <c r="B900" s="16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hidden="1" customHeight="1" x14ac:dyDescent="0.25">
      <c r="A901" s="1"/>
      <c r="B901" s="16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hidden="1" customHeight="1" x14ac:dyDescent="0.25">
      <c r="A902" s="1"/>
      <c r="B902" s="16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hidden="1" customHeight="1" x14ac:dyDescent="0.25">
      <c r="A903" s="1"/>
      <c r="B903" s="16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hidden="1" customHeight="1" x14ac:dyDescent="0.25">
      <c r="A904" s="1"/>
      <c r="B904" s="16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hidden="1" customHeight="1" x14ac:dyDescent="0.25">
      <c r="A905" s="1"/>
      <c r="B905" s="16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hidden="1" customHeight="1" x14ac:dyDescent="0.25">
      <c r="A906" s="1"/>
      <c r="B906" s="16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hidden="1" customHeight="1" x14ac:dyDescent="0.25">
      <c r="A907" s="1"/>
      <c r="B907" s="16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hidden="1" customHeight="1" x14ac:dyDescent="0.25">
      <c r="A908" s="1"/>
      <c r="B908" s="16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hidden="1" customHeight="1" x14ac:dyDescent="0.25">
      <c r="A909" s="1"/>
      <c r="B909" s="16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hidden="1" customHeight="1" x14ac:dyDescent="0.25">
      <c r="A910" s="1"/>
      <c r="B910" s="16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hidden="1" customHeight="1" x14ac:dyDescent="0.25">
      <c r="A911" s="1"/>
      <c r="B911" s="16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hidden="1" customHeight="1" x14ac:dyDescent="0.25">
      <c r="A912" s="1"/>
      <c r="B912" s="16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hidden="1" customHeight="1" x14ac:dyDescent="0.25">
      <c r="A913" s="1"/>
      <c r="B913" s="16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hidden="1" customHeight="1" x14ac:dyDescent="0.25">
      <c r="A914" s="1"/>
      <c r="B914" s="16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hidden="1" customHeight="1" x14ac:dyDescent="0.25">
      <c r="A915" s="1"/>
      <c r="B915" s="16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hidden="1" customHeight="1" x14ac:dyDescent="0.25">
      <c r="A916" s="1"/>
      <c r="B916" s="16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hidden="1" customHeight="1" x14ac:dyDescent="0.25">
      <c r="A917" s="1"/>
      <c r="B917" s="16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hidden="1" customHeight="1" x14ac:dyDescent="0.25">
      <c r="A918" s="1"/>
      <c r="B918" s="16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hidden="1" customHeight="1" x14ac:dyDescent="0.25">
      <c r="A919" s="1"/>
      <c r="B919" s="16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hidden="1" customHeight="1" x14ac:dyDescent="0.25">
      <c r="A920" s="1"/>
      <c r="B920" s="16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hidden="1" customHeight="1" x14ac:dyDescent="0.25">
      <c r="A921" s="1"/>
      <c r="B921" s="16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hidden="1" customHeight="1" x14ac:dyDescent="0.25">
      <c r="A922" s="1"/>
      <c r="B922" s="16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hidden="1" customHeight="1" x14ac:dyDescent="0.25">
      <c r="A923" s="1"/>
      <c r="B923" s="16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hidden="1" customHeight="1" x14ac:dyDescent="0.25">
      <c r="A924" s="1"/>
      <c r="B924" s="16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hidden="1" customHeight="1" x14ac:dyDescent="0.25">
      <c r="A925" s="1"/>
      <c r="B925" s="16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hidden="1" customHeight="1" x14ac:dyDescent="0.25">
      <c r="A926" s="1"/>
      <c r="B926" s="16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hidden="1" customHeight="1" x14ac:dyDescent="0.25">
      <c r="A927" s="1"/>
      <c r="B927" s="16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hidden="1" customHeight="1" x14ac:dyDescent="0.25">
      <c r="A928" s="1"/>
      <c r="B928" s="16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hidden="1" customHeight="1" x14ac:dyDescent="0.25">
      <c r="A929" s="1"/>
      <c r="B929" s="16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hidden="1" customHeight="1" x14ac:dyDescent="0.25">
      <c r="A930" s="1"/>
      <c r="B930" s="16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hidden="1" customHeight="1" x14ac:dyDescent="0.25">
      <c r="A931" s="1"/>
      <c r="B931" s="16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hidden="1" customHeight="1" x14ac:dyDescent="0.25">
      <c r="A932" s="1"/>
      <c r="B932" s="16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hidden="1" customHeight="1" x14ac:dyDescent="0.25">
      <c r="A933" s="1"/>
      <c r="B933" s="16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hidden="1" customHeight="1" x14ac:dyDescent="0.25">
      <c r="A934" s="1"/>
      <c r="B934" s="16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hidden="1" customHeight="1" x14ac:dyDescent="0.25">
      <c r="A935" s="1"/>
      <c r="B935" s="16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hidden="1" customHeight="1" x14ac:dyDescent="0.25">
      <c r="A936" s="1"/>
      <c r="B936" s="16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hidden="1" customHeight="1" x14ac:dyDescent="0.25">
      <c r="A937" s="1"/>
      <c r="B937" s="16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hidden="1" customHeight="1" x14ac:dyDescent="0.25">
      <c r="A938" s="1"/>
      <c r="B938" s="16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hidden="1" customHeight="1" x14ac:dyDescent="0.25">
      <c r="A939" s="1"/>
      <c r="B939" s="16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hidden="1" customHeight="1" x14ac:dyDescent="0.25">
      <c r="A940" s="1"/>
      <c r="B940" s="16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hidden="1" customHeight="1" x14ac:dyDescent="0.25">
      <c r="A941" s="1"/>
      <c r="B941" s="16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hidden="1" customHeight="1" x14ac:dyDescent="0.25">
      <c r="A942" s="1"/>
      <c r="B942" s="16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hidden="1" customHeight="1" x14ac:dyDescent="0.25">
      <c r="A943" s="1"/>
      <c r="B943" s="16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hidden="1" customHeight="1" x14ac:dyDescent="0.25">
      <c r="A944" s="1"/>
      <c r="B944" s="16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hidden="1" customHeight="1" x14ac:dyDescent="0.25">
      <c r="A945" s="1"/>
      <c r="B945" s="16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hidden="1" customHeight="1" x14ac:dyDescent="0.25">
      <c r="A946" s="1"/>
      <c r="B946" s="16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hidden="1" customHeight="1" x14ac:dyDescent="0.25">
      <c r="A947" s="1"/>
      <c r="B947" s="16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hidden="1" customHeight="1" x14ac:dyDescent="0.25">
      <c r="A948" s="1"/>
      <c r="B948" s="16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hidden="1" customHeight="1" x14ac:dyDescent="0.25">
      <c r="A949" s="1"/>
      <c r="B949" s="16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hidden="1" customHeight="1" x14ac:dyDescent="0.25">
      <c r="A950" s="1"/>
      <c r="B950" s="16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hidden="1" customHeight="1" x14ac:dyDescent="0.25">
      <c r="A951" s="1"/>
      <c r="B951" s="16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hidden="1" customHeight="1" x14ac:dyDescent="0.25">
      <c r="A952" s="1"/>
      <c r="B952" s="16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hidden="1" customHeight="1" x14ac:dyDescent="0.25">
      <c r="A953" s="1"/>
      <c r="B953" s="16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hidden="1" customHeight="1" x14ac:dyDescent="0.25">
      <c r="A954" s="1"/>
      <c r="B954" s="16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hidden="1" customHeight="1" x14ac:dyDescent="0.25">
      <c r="A955" s="1"/>
      <c r="B955" s="16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hidden="1" customHeight="1" x14ac:dyDescent="0.25">
      <c r="A956" s="1"/>
      <c r="B956" s="16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hidden="1" customHeight="1" x14ac:dyDescent="0.25">
      <c r="A957" s="1"/>
      <c r="B957" s="16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hidden="1" customHeight="1" x14ac:dyDescent="0.25">
      <c r="A958" s="1"/>
      <c r="B958" s="16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hidden="1" customHeight="1" x14ac:dyDescent="0.25">
      <c r="A959" s="1"/>
      <c r="B959" s="16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hidden="1" customHeight="1" x14ac:dyDescent="0.25">
      <c r="A960" s="1"/>
      <c r="B960" s="16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hidden="1" customHeight="1" x14ac:dyDescent="0.25">
      <c r="A961" s="1"/>
      <c r="B961" s="16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hidden="1" customHeight="1" x14ac:dyDescent="0.25">
      <c r="A962" s="1"/>
      <c r="B962" s="16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hidden="1" customHeight="1" x14ac:dyDescent="0.25">
      <c r="A963" s="1"/>
      <c r="B963" s="16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hidden="1" customHeight="1" x14ac:dyDescent="0.25">
      <c r="A964" s="1"/>
      <c r="B964" s="16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hidden="1" customHeight="1" x14ac:dyDescent="0.25">
      <c r="A965" s="1"/>
      <c r="B965" s="16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hidden="1" customHeight="1" x14ac:dyDescent="0.25">
      <c r="A966" s="1"/>
      <c r="B966" s="16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hidden="1" customHeight="1" x14ac:dyDescent="0.25">
      <c r="A967" s="1"/>
      <c r="B967" s="16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hidden="1" customHeight="1" x14ac:dyDescent="0.25">
      <c r="A968" s="1"/>
      <c r="B968" s="16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hidden="1" customHeight="1" x14ac:dyDescent="0.25">
      <c r="A969" s="1"/>
      <c r="B969" s="16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hidden="1" customHeight="1" x14ac:dyDescent="0.25">
      <c r="A970" s="1"/>
      <c r="B970" s="16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hidden="1" customHeight="1" x14ac:dyDescent="0.25">
      <c r="A971" s="1"/>
      <c r="B971" s="16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hidden="1" customHeight="1" x14ac:dyDescent="0.25">
      <c r="A972" s="1"/>
      <c r="B972" s="16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hidden="1" customHeight="1" x14ac:dyDescent="0.25">
      <c r="A973" s="1"/>
      <c r="B973" s="16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hidden="1" customHeight="1" x14ac:dyDescent="0.25">
      <c r="A974" s="1"/>
      <c r="B974" s="16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</sheetData>
  <mergeCells count="5">
    <mergeCell ref="B1:F1"/>
    <mergeCell ref="B4:C4"/>
    <mergeCell ref="B5:C5"/>
    <mergeCell ref="B6:C6"/>
    <mergeCell ref="G6:H7"/>
  </mergeCells>
  <pageMargins left="0.7" right="0.7" top="0.75" bottom="0.75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1F014E141CCE4FAC4309D96CC68E9C" ma:contentTypeVersion="2" ma:contentTypeDescription="Crear nuevo documento." ma:contentTypeScope="" ma:versionID="ae1a7708e196227ad5e3bb0467bebdd7">
  <xsd:schema xmlns:xsd="http://www.w3.org/2001/XMLSchema" xmlns:xs="http://www.w3.org/2001/XMLSchema" xmlns:p="http://schemas.microsoft.com/office/2006/metadata/properties" xmlns:ns2="9e0b1137-1be3-45b3-abd4-6d44548f7465" targetNamespace="http://schemas.microsoft.com/office/2006/metadata/properties" ma:root="true" ma:fieldsID="f80803bf0d8ac42f557579198848b604" ns2:_="">
    <xsd:import namespace="9e0b1137-1be3-45b3-abd4-6d44548f74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0b1137-1be3-45b3-abd4-6d44548f74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72A96B-5ADD-4C49-B997-B4F29FE34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0b1137-1be3-45b3-abd4-6d44548f74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FDD044-DC9A-4FD5-B258-51D663AB6DB6}">
  <ds:schemaRefs>
    <ds:schemaRef ds:uri="http://purl.org/dc/terms/"/>
    <ds:schemaRef ds:uri="http://schemas.openxmlformats.org/package/2006/metadata/core-properties"/>
    <ds:schemaRef ds:uri="http://purl.org/dc/dcmitype/"/>
    <ds:schemaRef ds:uri="9e0b1137-1be3-45b3-abd4-6d44548f7465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95FB6D2-DD6D-4DC9-8A77-9402DE2FF2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Datos Basicos</vt:lpstr>
      <vt:lpstr>Plan Inversion</vt:lpstr>
      <vt:lpstr>Plan Financiacion </vt:lpstr>
      <vt:lpstr>Pronostico Ventas</vt:lpstr>
      <vt:lpstr>Costes Fijos</vt:lpstr>
      <vt:lpstr>P&amp;G 1 Año</vt:lpstr>
      <vt:lpstr>P&amp;G 3 Años</vt:lpstr>
      <vt:lpstr>Tesoreria</vt:lpstr>
      <vt:lpstr>Punto Equilibrio</vt:lpstr>
      <vt:lpstr>Amort. Préstec-1</vt:lpstr>
      <vt:lpstr>Amortització comptable</vt:lpstr>
      <vt:lpstr>Capital</vt:lpstr>
      <vt:lpstr>Interes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A. Fernández Fariña</dc:creator>
  <cp:keywords/>
  <dc:description/>
  <cp:lastModifiedBy>Nicolás Fiol</cp:lastModifiedBy>
  <cp:revision/>
  <cp:lastPrinted>2023-01-18T13:54:34Z</cp:lastPrinted>
  <dcterms:created xsi:type="dcterms:W3CDTF">1999-05-11T12:09:08Z</dcterms:created>
  <dcterms:modified xsi:type="dcterms:W3CDTF">2023-04-25T06:24:19Z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0x0101005D1F014E141CCE4FAC4309D96CC68E9C</vt:lpwstr>
  </property>
</Properties>
</file>